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DELL</author>
  </authors>
  <commentList>
    <comment ref="V1" authorId="0">
      <text>
        <r>
          <rPr>
            <sz val="9"/>
            <rFont val="宋体"/>
            <charset val="134"/>
          </rPr>
          <t>小于等于10平米</t>
        </r>
      </text>
    </comment>
    <comment ref="W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大于10平米</t>
        </r>
      </text>
    </comment>
  </commentList>
</comments>
</file>

<file path=xl/sharedStrings.xml><?xml version="1.0" encoding="utf-8"?>
<sst xmlns="http://schemas.openxmlformats.org/spreadsheetml/2006/main" count="1359" uniqueCount="1094">
  <si>
    <t>竞秀区三期城改东廉良村（廉秀园）费用明细汇总表</t>
  </si>
  <si>
    <t>幢</t>
  </si>
  <si>
    <t>单元号</t>
  </si>
  <si>
    <t>楼层</t>
  </si>
  <si>
    <t>房号</t>
  </si>
  <si>
    <t>协议号</t>
  </si>
  <si>
    <t>房产简称</t>
  </si>
  <si>
    <t>户主姓名    （签约人）</t>
  </si>
  <si>
    <t>分房面积</t>
  </si>
  <si>
    <t>实测面积</t>
  </si>
  <si>
    <t>物业费</t>
  </si>
  <si>
    <t>电梯费</t>
  </si>
  <si>
    <t>电费</t>
  </si>
  <si>
    <t>二次加压费</t>
  </si>
  <si>
    <t>物业收费小计</t>
  </si>
  <si>
    <t>车位管理费</t>
  </si>
  <si>
    <t>物业及车位管理费合计</t>
  </si>
  <si>
    <t>面积差  （平米）</t>
  </si>
  <si>
    <t>面积差金额</t>
  </si>
  <si>
    <t>公共维修基金</t>
  </si>
  <si>
    <t>总合计金额</t>
  </si>
  <si>
    <t>宅001</t>
  </si>
  <si>
    <t>3-1-1201</t>
  </si>
  <si>
    <t>尹喜荣</t>
  </si>
  <si>
    <t>3-1-1202</t>
  </si>
  <si>
    <t>路瑶</t>
  </si>
  <si>
    <t>3-1-1203</t>
  </si>
  <si>
    <t>路璐</t>
  </si>
  <si>
    <t>宅002</t>
  </si>
  <si>
    <t>6-1-901</t>
  </si>
  <si>
    <t>苑德琪</t>
  </si>
  <si>
    <t>6-1-902</t>
  </si>
  <si>
    <t>李兰霞</t>
  </si>
  <si>
    <t>5-1-103</t>
  </si>
  <si>
    <t>宅003</t>
  </si>
  <si>
    <t>3-2-1203</t>
  </si>
  <si>
    <t>卢玉辉</t>
  </si>
  <si>
    <t>3-2-1202</t>
  </si>
  <si>
    <t>3-2-1201</t>
  </si>
  <si>
    <t>宅004</t>
  </si>
  <si>
    <t>6-1-1201</t>
  </si>
  <si>
    <t>卢国银</t>
  </si>
  <si>
    <t>6-1-1202</t>
  </si>
  <si>
    <t>卢思佳</t>
  </si>
  <si>
    <t>6-1-1203</t>
  </si>
  <si>
    <t>卢婷</t>
  </si>
  <si>
    <t>宅005</t>
  </si>
  <si>
    <t>6-2-903</t>
  </si>
  <si>
    <t>卢东平杨坤</t>
  </si>
  <si>
    <t>6-2-902</t>
  </si>
  <si>
    <t>卢朋义</t>
  </si>
  <si>
    <t>6-2-901</t>
  </si>
  <si>
    <t>宅006</t>
  </si>
  <si>
    <t>6-2-1103</t>
  </si>
  <si>
    <t>张浩宇</t>
  </si>
  <si>
    <t>6-2-1102</t>
  </si>
  <si>
    <t>张国权</t>
  </si>
  <si>
    <t>6-2-1101</t>
  </si>
  <si>
    <t>宅007</t>
  </si>
  <si>
    <t>6-1-1101</t>
  </si>
  <si>
    <t>卢薇冰</t>
  </si>
  <si>
    <t>6-1-1102</t>
  </si>
  <si>
    <t>卢佳</t>
  </si>
  <si>
    <t>6-1-1103</t>
  </si>
  <si>
    <t>宅008</t>
  </si>
  <si>
    <t>6-1-1601</t>
  </si>
  <si>
    <t>张亮</t>
  </si>
  <si>
    <t>6-1-1602</t>
  </si>
  <si>
    <t>6-1-1603</t>
  </si>
  <si>
    <t>宅009</t>
  </si>
  <si>
    <t>6-2-1303</t>
  </si>
  <si>
    <t>高博</t>
  </si>
  <si>
    <t>6-2-1302</t>
  </si>
  <si>
    <t>6-2-1301</t>
  </si>
  <si>
    <t>宅010</t>
  </si>
  <si>
    <t>6-1-701</t>
  </si>
  <si>
    <t>路旭</t>
  </si>
  <si>
    <t>6-1-702</t>
  </si>
  <si>
    <t>6-1-703</t>
  </si>
  <si>
    <t>宅011</t>
  </si>
  <si>
    <t>6-1-1301</t>
  </si>
  <si>
    <t>王丹</t>
  </si>
  <si>
    <t>6-1-1302</t>
  </si>
  <si>
    <t>6-1-1303</t>
  </si>
  <si>
    <t>王新改</t>
  </si>
  <si>
    <t>宅012</t>
  </si>
  <si>
    <t>6-2-1003</t>
  </si>
  <si>
    <t>张波</t>
  </si>
  <si>
    <t>6-2-1002</t>
  </si>
  <si>
    <t>6-2-1001</t>
  </si>
  <si>
    <t>宅013</t>
  </si>
  <si>
    <t>6-1-1001</t>
  </si>
  <si>
    <t>卢欣欣</t>
  </si>
  <si>
    <t>6-1-1002</t>
  </si>
  <si>
    <t>6-1-103</t>
  </si>
  <si>
    <t>宅014</t>
  </si>
  <si>
    <t>6-2-1603</t>
  </si>
  <si>
    <t>卢继元</t>
  </si>
  <si>
    <t>6-2-1602</t>
  </si>
  <si>
    <t>卢艳冬</t>
  </si>
  <si>
    <t>6-2-1601</t>
  </si>
  <si>
    <t>宅015</t>
  </si>
  <si>
    <t>5-2-903</t>
  </si>
  <si>
    <t>张志国</t>
  </si>
  <si>
    <t>5-2-902</t>
  </si>
  <si>
    <t>5-2-101</t>
  </si>
  <si>
    <t>白凤珍</t>
  </si>
  <si>
    <t>宅016</t>
  </si>
  <si>
    <t>6-1-601</t>
  </si>
  <si>
    <t>薛峰李佳</t>
  </si>
  <si>
    <t>6-1-602</t>
  </si>
  <si>
    <t>6-1-603</t>
  </si>
  <si>
    <t>宅017</t>
  </si>
  <si>
    <t>3-1-1501</t>
  </si>
  <si>
    <t>杨梦涵</t>
  </si>
  <si>
    <t>3-1-1502</t>
  </si>
  <si>
    <t>3-1-1503</t>
  </si>
  <si>
    <t>宅018</t>
  </si>
  <si>
    <t>6-2-103</t>
  </si>
  <si>
    <t>高赛赛</t>
  </si>
  <si>
    <t>6-2-102</t>
  </si>
  <si>
    <t>高连瑞</t>
  </si>
  <si>
    <t>6-2-101</t>
  </si>
  <si>
    <t>宅019</t>
  </si>
  <si>
    <t>6-1-101</t>
  </si>
  <si>
    <t>张立红高钰博</t>
  </si>
  <si>
    <t>6-1-102</t>
  </si>
  <si>
    <t>4-1-103</t>
  </si>
  <si>
    <t>宅020</t>
  </si>
  <si>
    <t>6-1-501</t>
  </si>
  <si>
    <t>薛明哲</t>
  </si>
  <si>
    <t>6-1-502</t>
  </si>
  <si>
    <t>薛景芝</t>
  </si>
  <si>
    <t>6-1-503</t>
  </si>
  <si>
    <t>宅021</t>
  </si>
  <si>
    <t>6-1-1501</t>
  </si>
  <si>
    <t>刘峰</t>
  </si>
  <si>
    <t>6-1-1502</t>
  </si>
  <si>
    <t>6-1-1503</t>
  </si>
  <si>
    <t>宅022</t>
  </si>
  <si>
    <t>6-1-1401</t>
  </si>
  <si>
    <t>张凯傲</t>
  </si>
  <si>
    <t>6-1-1402</t>
  </si>
  <si>
    <t>6-1-1403</t>
  </si>
  <si>
    <t>宅023</t>
  </si>
  <si>
    <t>5-1-101</t>
  </si>
  <si>
    <t>卢艳茹</t>
  </si>
  <si>
    <t>6-2-1202</t>
  </si>
  <si>
    <t>卢喜荣</t>
  </si>
  <si>
    <t>6-2-1201</t>
  </si>
  <si>
    <t>宅024</t>
  </si>
  <si>
    <t>6-2-1503</t>
  </si>
  <si>
    <t>卢艳秋</t>
  </si>
  <si>
    <t>6-2-1502</t>
  </si>
  <si>
    <t>6-2-1501</t>
  </si>
  <si>
    <t>马杰</t>
  </si>
  <si>
    <t>宅025</t>
  </si>
  <si>
    <t>6-2-703</t>
  </si>
  <si>
    <t>卢朋贺</t>
  </si>
  <si>
    <t>6-2-702</t>
  </si>
  <si>
    <t>6-2-701</t>
  </si>
  <si>
    <t>宅026</t>
  </si>
  <si>
    <t>5-1-1601</t>
  </si>
  <si>
    <t>卢士国</t>
  </si>
  <si>
    <t>5-1-1602</t>
  </si>
  <si>
    <t>卢冰</t>
  </si>
  <si>
    <t>5-1-1603</t>
  </si>
  <si>
    <t>宅027</t>
  </si>
  <si>
    <t>3-1-1101</t>
  </si>
  <si>
    <t>高超</t>
  </si>
  <si>
    <t>3-1-1102</t>
  </si>
  <si>
    <t>3-1-1103</t>
  </si>
  <si>
    <t>宅028</t>
  </si>
  <si>
    <t>3-1-1301</t>
  </si>
  <si>
    <t>薛刚任姣姣</t>
  </si>
  <si>
    <t>3-1-1302</t>
  </si>
  <si>
    <t>3-1-1303</t>
  </si>
  <si>
    <t>宅029</t>
  </si>
  <si>
    <t>6-1-801</t>
  </si>
  <si>
    <t>卢琳</t>
  </si>
  <si>
    <t>6-1-802</t>
  </si>
  <si>
    <t>6-1-803</t>
  </si>
  <si>
    <t>李艳霞</t>
  </si>
  <si>
    <t>宅030</t>
  </si>
  <si>
    <t>6-2-803</t>
  </si>
  <si>
    <t>邵磊</t>
  </si>
  <si>
    <t>6-2-802</t>
  </si>
  <si>
    <t>6-2-801</t>
  </si>
  <si>
    <t>宅031</t>
  </si>
  <si>
    <t>6-2-1403</t>
  </si>
  <si>
    <t>张盟</t>
  </si>
  <si>
    <t>6-2-1402</t>
  </si>
  <si>
    <t>6-2-1401</t>
  </si>
  <si>
    <t>宅032</t>
  </si>
  <si>
    <t>5-1-1101</t>
  </si>
  <si>
    <t>任国良</t>
  </si>
  <si>
    <t>5-1-1102</t>
  </si>
  <si>
    <t>任聪聪</t>
  </si>
  <si>
    <t>5-1-1103</t>
  </si>
  <si>
    <t>任鑫</t>
  </si>
  <si>
    <t>宅033</t>
  </si>
  <si>
    <t>5-1-1201</t>
  </si>
  <si>
    <t>卢艳</t>
  </si>
  <si>
    <t>5-1-1202</t>
  </si>
  <si>
    <t>5-1-1203</t>
  </si>
  <si>
    <t>宅034</t>
  </si>
  <si>
    <t>5-2-1503</t>
  </si>
  <si>
    <t>张志军</t>
  </si>
  <si>
    <t>5-2-1502</t>
  </si>
  <si>
    <t>张金宝李玲芝</t>
  </si>
  <si>
    <t>5-2-1501</t>
  </si>
  <si>
    <t>宅035</t>
  </si>
  <si>
    <t>5-1-1501</t>
  </si>
  <si>
    <t>高菲</t>
  </si>
  <si>
    <t>5-1-1502</t>
  </si>
  <si>
    <t>5-1-1503</t>
  </si>
  <si>
    <t>宅036</t>
  </si>
  <si>
    <t>5-1-1001</t>
  </si>
  <si>
    <t>刘娜</t>
  </si>
  <si>
    <t>5-1-1002</t>
  </si>
  <si>
    <t>刘静</t>
  </si>
  <si>
    <t>3-1-103</t>
  </si>
  <si>
    <t>刘谱阳</t>
  </si>
  <si>
    <t>宅037</t>
  </si>
  <si>
    <t>3-2-1303</t>
  </si>
  <si>
    <t>任佳佳</t>
  </si>
  <si>
    <t>3-2-1302</t>
  </si>
  <si>
    <t>3-2-1301</t>
  </si>
  <si>
    <t>任姣姣</t>
  </si>
  <si>
    <t>宅038</t>
  </si>
  <si>
    <t>6-2-503</t>
  </si>
  <si>
    <t>王涛</t>
  </si>
  <si>
    <t>6-2-502</t>
  </si>
  <si>
    <t>6-2-501</t>
  </si>
  <si>
    <t>宅039</t>
  </si>
  <si>
    <t>5-1-901</t>
  </si>
  <si>
    <t>张胜</t>
  </si>
  <si>
    <t>5-1-902</t>
  </si>
  <si>
    <t>5-1-903</t>
  </si>
  <si>
    <t>张景棋</t>
  </si>
  <si>
    <t>宅040</t>
  </si>
  <si>
    <t>5-1-1301</t>
  </si>
  <si>
    <t>张鹏</t>
  </si>
  <si>
    <t>5-1-1302</t>
  </si>
  <si>
    <t>5-1-1303</t>
  </si>
  <si>
    <t>宅041</t>
  </si>
  <si>
    <t>5-1-701</t>
  </si>
  <si>
    <t>王艳杰</t>
  </si>
  <si>
    <t>5-1-702</t>
  </si>
  <si>
    <t>王艳丽</t>
  </si>
  <si>
    <t>5-1-703</t>
  </si>
  <si>
    <t>王爽</t>
  </si>
  <si>
    <t>宅042</t>
  </si>
  <si>
    <t>3-1-1001</t>
  </si>
  <si>
    <t>郎秋平</t>
  </si>
  <si>
    <t>3-1-1002</t>
  </si>
  <si>
    <t>王红梅</t>
  </si>
  <si>
    <t>3-1-1003</t>
  </si>
  <si>
    <t>宅043</t>
  </si>
  <si>
    <t>3-1-901</t>
  </si>
  <si>
    <t>刘晓东</t>
  </si>
  <si>
    <t>3-1-902</t>
  </si>
  <si>
    <t>3-1-903</t>
  </si>
  <si>
    <t>宅044</t>
  </si>
  <si>
    <t>4-2-1603</t>
  </si>
  <si>
    <t>张景骅</t>
  </si>
  <si>
    <t>4-2-1602</t>
  </si>
  <si>
    <t>4-2-1601</t>
  </si>
  <si>
    <t>张二胜</t>
  </si>
  <si>
    <t>宅045</t>
  </si>
  <si>
    <t>3-1-1601</t>
  </si>
  <si>
    <t>魏笑悦</t>
  </si>
  <si>
    <t>3-1-1602</t>
  </si>
  <si>
    <t>臧贺龙</t>
  </si>
  <si>
    <t>3-1-1603</t>
  </si>
  <si>
    <t>宅046</t>
  </si>
  <si>
    <t>5-1-801</t>
  </si>
  <si>
    <t>卢加继</t>
  </si>
  <si>
    <t>5-1-802</t>
  </si>
  <si>
    <t>5-1-803</t>
  </si>
  <si>
    <t>宅047</t>
  </si>
  <si>
    <t>3-2-1103</t>
  </si>
  <si>
    <t>王浩宇</t>
  </si>
  <si>
    <t>3-2-1102</t>
  </si>
  <si>
    <t>王红军</t>
  </si>
  <si>
    <t>3-2-1101</t>
  </si>
  <si>
    <t>宅048</t>
  </si>
  <si>
    <t>6-1-1701</t>
  </si>
  <si>
    <t>臧丽娟</t>
  </si>
  <si>
    <t>6-1-1702</t>
  </si>
  <si>
    <t>臧丽娜</t>
  </si>
  <si>
    <t>6-1-1703</t>
  </si>
  <si>
    <t>宅049</t>
  </si>
  <si>
    <t>6-1-1901</t>
  </si>
  <si>
    <t>滑延素</t>
  </si>
  <si>
    <t>6-1-1902</t>
  </si>
  <si>
    <t>高铮</t>
  </si>
  <si>
    <t>6-1-1903</t>
  </si>
  <si>
    <t>高夺</t>
  </si>
  <si>
    <t>宅050</t>
  </si>
  <si>
    <t>4-1-801</t>
  </si>
  <si>
    <t>卢朋生王立稳</t>
  </si>
  <si>
    <t>5-2-1001</t>
  </si>
  <si>
    <t>卢靖</t>
  </si>
  <si>
    <t>5-2-1002</t>
  </si>
  <si>
    <t>宅051</t>
  </si>
  <si>
    <t>5-1-1701</t>
  </si>
  <si>
    <t>卢福贵</t>
  </si>
  <si>
    <t>5-1-1702</t>
  </si>
  <si>
    <t>5-1-1703</t>
  </si>
  <si>
    <t>宅052</t>
  </si>
  <si>
    <t>4-1-1601</t>
  </si>
  <si>
    <t>戚杰</t>
  </si>
  <si>
    <t>4-1-1602</t>
  </si>
  <si>
    <t>3-2-101</t>
  </si>
  <si>
    <t>卢兴旺</t>
  </si>
  <si>
    <t>宅053</t>
  </si>
  <si>
    <t>3-1-801</t>
  </si>
  <si>
    <t>卢少伟</t>
  </si>
  <si>
    <t>3-1-802</t>
  </si>
  <si>
    <t>3-1-803</t>
  </si>
  <si>
    <t>卢志强</t>
  </si>
  <si>
    <t>宅054</t>
  </si>
  <si>
    <t>4-2-103</t>
  </si>
  <si>
    <t>高长跃</t>
  </si>
  <si>
    <t>4-2-102</t>
  </si>
  <si>
    <t>4-2-101</t>
  </si>
  <si>
    <t>宅055</t>
  </si>
  <si>
    <t>4-2-503</t>
  </si>
  <si>
    <t>刘攀</t>
  </si>
  <si>
    <t>4-2-502</t>
  </si>
  <si>
    <t>4-2-501</t>
  </si>
  <si>
    <t>宅056</t>
  </si>
  <si>
    <t>4-1-1001</t>
  </si>
  <si>
    <t>高晶</t>
  </si>
  <si>
    <t>4-1-1002</t>
  </si>
  <si>
    <t>4-1-1003</t>
  </si>
  <si>
    <t>高莹</t>
  </si>
  <si>
    <t>宅058</t>
  </si>
  <si>
    <t>5-2-1103</t>
  </si>
  <si>
    <t>杨艳芳</t>
  </si>
  <si>
    <t>5-2-1102</t>
  </si>
  <si>
    <t>高连成</t>
  </si>
  <si>
    <t>5-2-1101</t>
  </si>
  <si>
    <t>宅059</t>
  </si>
  <si>
    <t>5-2-1203</t>
  </si>
  <si>
    <t>李子姮</t>
  </si>
  <si>
    <t>5-2-1202</t>
  </si>
  <si>
    <t>高秀茹</t>
  </si>
  <si>
    <t>5-2-1201</t>
  </si>
  <si>
    <t>宅060</t>
  </si>
  <si>
    <t>4-2-1503</t>
  </si>
  <si>
    <t>卢建新</t>
  </si>
  <si>
    <t>4-2-1502</t>
  </si>
  <si>
    <t>李冬梅</t>
  </si>
  <si>
    <t>4-2-1501</t>
  </si>
  <si>
    <t>卢卜槐</t>
  </si>
  <si>
    <t>宅061</t>
  </si>
  <si>
    <t>3-2-1003</t>
  </si>
  <si>
    <t>张红喜</t>
  </si>
  <si>
    <t>4-1-1502</t>
  </si>
  <si>
    <t>张红梅</t>
  </si>
  <si>
    <t>3-2-1001</t>
  </si>
  <si>
    <t>张红霞</t>
  </si>
  <si>
    <t>宅062</t>
  </si>
  <si>
    <t>6-2-1703</t>
  </si>
  <si>
    <t>卢炜</t>
  </si>
  <si>
    <t>6-2-1702</t>
  </si>
  <si>
    <t>6-2-1701</t>
  </si>
  <si>
    <t>宅063</t>
  </si>
  <si>
    <t>3-1-1701</t>
  </si>
  <si>
    <t>卢志华</t>
  </si>
  <si>
    <t>3-1-1702</t>
  </si>
  <si>
    <t>3-1-1703</t>
  </si>
  <si>
    <t>宅064</t>
  </si>
  <si>
    <t>3-2-1503</t>
  </si>
  <si>
    <t>高骥凯</t>
  </si>
  <si>
    <t>3-2-1502</t>
  </si>
  <si>
    <t>3-2-1501</t>
  </si>
  <si>
    <t>宅065</t>
  </si>
  <si>
    <t>4-1-1201</t>
  </si>
  <si>
    <t>刘腾</t>
  </si>
  <si>
    <t>4-1-1202</t>
  </si>
  <si>
    <t>4-1-1203</t>
  </si>
  <si>
    <t>刘金栋刘玉兰</t>
  </si>
  <si>
    <t>宅066</t>
  </si>
  <si>
    <t>5-2-1303</t>
  </si>
  <si>
    <t>卢建军</t>
  </si>
  <si>
    <t>5-2-1302</t>
  </si>
  <si>
    <t>5-2-1301</t>
  </si>
  <si>
    <t>宅067</t>
  </si>
  <si>
    <t>5-1-2001</t>
  </si>
  <si>
    <t>5-2-102</t>
  </si>
  <si>
    <t>5-1-2002</t>
  </si>
  <si>
    <t>宅069</t>
  </si>
  <si>
    <t>4-2-1203</t>
  </si>
  <si>
    <t>郝邵盟</t>
  </si>
  <si>
    <t>4-2-1202</t>
  </si>
  <si>
    <t>4-2-1201</t>
  </si>
  <si>
    <t>宅070</t>
  </si>
  <si>
    <t>6-1-401</t>
  </si>
  <si>
    <t>刘冬梅</t>
  </si>
  <si>
    <t>6-1-402</t>
  </si>
  <si>
    <t>6-1-403</t>
  </si>
  <si>
    <t>宅071</t>
  </si>
  <si>
    <t>5-1-1401</t>
  </si>
  <si>
    <t>刘香玉</t>
  </si>
  <si>
    <t>5-1-1402</t>
  </si>
  <si>
    <t>卢烁</t>
  </si>
  <si>
    <t>5-1-1403</t>
  </si>
  <si>
    <t>卢灿</t>
  </si>
  <si>
    <t>宅072</t>
  </si>
  <si>
    <t>5-2-703</t>
  </si>
  <si>
    <t>刘帅彤</t>
  </si>
  <si>
    <t>5-2-702</t>
  </si>
  <si>
    <t>5-2-701</t>
  </si>
  <si>
    <t>刘帅鑫</t>
  </si>
  <si>
    <t>宅073</t>
  </si>
  <si>
    <t>4-2-1703</t>
  </si>
  <si>
    <t>卢美娟</t>
  </si>
  <si>
    <t>4-1-102</t>
  </si>
  <si>
    <t>卢美意</t>
  </si>
  <si>
    <t>4-2-1701</t>
  </si>
  <si>
    <t>宅074</t>
  </si>
  <si>
    <t>4-1-901</t>
  </si>
  <si>
    <t>金澎涛</t>
  </si>
  <si>
    <t>4-1-902</t>
  </si>
  <si>
    <t>4-1-903</t>
  </si>
  <si>
    <t>宅075</t>
  </si>
  <si>
    <t>4-1-1101</t>
  </si>
  <si>
    <t>刘青</t>
  </si>
  <si>
    <t>4-1-1102</t>
  </si>
  <si>
    <t>李烁</t>
  </si>
  <si>
    <t>4-1-1103</t>
  </si>
  <si>
    <t>宅076</t>
  </si>
  <si>
    <t>4-2-1903</t>
  </si>
  <si>
    <t>程子强</t>
  </si>
  <si>
    <t>4-2-1902</t>
  </si>
  <si>
    <t>程祝东程子强</t>
  </si>
  <si>
    <t>4-2-1901</t>
  </si>
  <si>
    <t>王香平王程运</t>
  </si>
  <si>
    <t>宅077</t>
  </si>
  <si>
    <t>6-2-1203</t>
  </si>
  <si>
    <t>张继青</t>
  </si>
  <si>
    <t>6-2-302</t>
  </si>
  <si>
    <t>张继云</t>
  </si>
  <si>
    <t>6-1-1003</t>
  </si>
  <si>
    <t>张继风</t>
  </si>
  <si>
    <t>宅078</t>
  </si>
  <si>
    <t>4-2-1003</t>
  </si>
  <si>
    <t>卢长生</t>
  </si>
  <si>
    <t>4-2-1002</t>
  </si>
  <si>
    <t>卢美</t>
  </si>
  <si>
    <t>4-2-1001</t>
  </si>
  <si>
    <t>卢思</t>
  </si>
  <si>
    <t>宅079</t>
  </si>
  <si>
    <t>4-2-1103</t>
  </si>
  <si>
    <t>张子安</t>
  </si>
  <si>
    <t>4-2-1102</t>
  </si>
  <si>
    <t>安丽仙</t>
  </si>
  <si>
    <t>4-2-1101</t>
  </si>
  <si>
    <t>张晋河</t>
  </si>
  <si>
    <t>宅080</t>
  </si>
  <si>
    <t>4-1-701</t>
  </si>
  <si>
    <t>高辉</t>
  </si>
  <si>
    <t>4-1-703</t>
  </si>
  <si>
    <t>5-1-102</t>
  </si>
  <si>
    <t>宅081</t>
  </si>
  <si>
    <t>4-1-601</t>
  </si>
  <si>
    <t>高连峰</t>
  </si>
  <si>
    <t>4-1-602</t>
  </si>
  <si>
    <t>4-1-603</t>
  </si>
  <si>
    <t>宅082</t>
  </si>
  <si>
    <t>4-1-1301</t>
  </si>
  <si>
    <t>卢俊杰</t>
  </si>
  <si>
    <t>4-1-1302</t>
  </si>
  <si>
    <t>4-1-1303</t>
  </si>
  <si>
    <t>宅083</t>
  </si>
  <si>
    <t>4-2-903</t>
  </si>
  <si>
    <t>王福友</t>
  </si>
  <si>
    <t>4-2-902</t>
  </si>
  <si>
    <t>王雪</t>
  </si>
  <si>
    <t>4-2-901</t>
  </si>
  <si>
    <t>宅084</t>
  </si>
  <si>
    <t>4-2-1403</t>
  </si>
  <si>
    <t>卢冠辰</t>
  </si>
  <si>
    <t>4-2-1402</t>
  </si>
  <si>
    <t>4-2-1401</t>
  </si>
  <si>
    <t>卢红利</t>
  </si>
  <si>
    <t>宅085</t>
  </si>
  <si>
    <t>4-1-1401</t>
  </si>
  <si>
    <t>卢红波</t>
  </si>
  <si>
    <t>4-1-1402</t>
  </si>
  <si>
    <t>4-1-1403</t>
  </si>
  <si>
    <t>宅086</t>
  </si>
  <si>
    <t>5-2-803</t>
  </si>
  <si>
    <t>张明立</t>
  </si>
  <si>
    <t>5-2-802</t>
  </si>
  <si>
    <t>5-2-801</t>
  </si>
  <si>
    <t>宅087</t>
  </si>
  <si>
    <t>6-1-301</t>
  </si>
  <si>
    <t>张士林</t>
  </si>
  <si>
    <t>6-1-302</t>
  </si>
  <si>
    <t>6-1-303</t>
  </si>
  <si>
    <t>宅088</t>
  </si>
  <si>
    <t>6-2-1903</t>
  </si>
  <si>
    <t>薛兵</t>
  </si>
  <si>
    <t>6-2-1902</t>
  </si>
  <si>
    <t>6-2-1901</t>
  </si>
  <si>
    <t>宅089</t>
  </si>
  <si>
    <t>4-2-1303</t>
  </si>
  <si>
    <t>郎天运</t>
  </si>
  <si>
    <t>4-2-1302</t>
  </si>
  <si>
    <t>李金翠</t>
  </si>
  <si>
    <t>4-2-1301</t>
  </si>
  <si>
    <t>郎俊恒</t>
  </si>
  <si>
    <t>宅090</t>
  </si>
  <si>
    <t>5-1-601</t>
  </si>
  <si>
    <t>张硕张文青</t>
  </si>
  <si>
    <t>4-1-502</t>
  </si>
  <si>
    <t>张子璐</t>
  </si>
  <si>
    <t>4-2-601</t>
  </si>
  <si>
    <t>史兴芳</t>
  </si>
  <si>
    <t>宅091</t>
  </si>
  <si>
    <t>5-1-1901</t>
  </si>
  <si>
    <t>张锐</t>
  </si>
  <si>
    <t>5-1-1902</t>
  </si>
  <si>
    <t>张敬</t>
  </si>
  <si>
    <t>5-1-1903</t>
  </si>
  <si>
    <t>宅092</t>
  </si>
  <si>
    <t>5-2-1603</t>
  </si>
  <si>
    <t>王文斌</t>
  </si>
  <si>
    <t>5-2-1602</t>
  </si>
  <si>
    <t>5-2-1601</t>
  </si>
  <si>
    <t>宅093</t>
  </si>
  <si>
    <t>3-2-1603</t>
  </si>
  <si>
    <t>王辉</t>
  </si>
  <si>
    <t>3-2-1602</t>
  </si>
  <si>
    <t>3-2-1601</t>
  </si>
  <si>
    <t>宅094</t>
  </si>
  <si>
    <t>4-2-803</t>
  </si>
  <si>
    <t>金家麟</t>
  </si>
  <si>
    <t>4-2-802</t>
  </si>
  <si>
    <t>金奕君</t>
  </si>
  <si>
    <t>4-2-801</t>
  </si>
  <si>
    <t>李冰</t>
  </si>
  <si>
    <t>宅095</t>
  </si>
  <si>
    <t>4-1-1701</t>
  </si>
  <si>
    <t>刘建新</t>
  </si>
  <si>
    <t>4-1-1702</t>
  </si>
  <si>
    <t>4-1-1503</t>
  </si>
  <si>
    <t>宅097</t>
  </si>
  <si>
    <t>6-2-603</t>
  </si>
  <si>
    <t>高铭志</t>
  </si>
  <si>
    <t>6-2-602</t>
  </si>
  <si>
    <t>6-2-601</t>
  </si>
  <si>
    <t>尹红菊</t>
  </si>
  <si>
    <t>宅098</t>
  </si>
  <si>
    <t>5-2-1703</t>
  </si>
  <si>
    <t>刘建成</t>
  </si>
  <si>
    <t>5-2-1702</t>
  </si>
  <si>
    <t>5-2-1701</t>
  </si>
  <si>
    <t>宅099</t>
  </si>
  <si>
    <t>4-1-1901</t>
  </si>
  <si>
    <t>张伟</t>
  </si>
  <si>
    <t>4-1-1902</t>
  </si>
  <si>
    <t>张姣</t>
  </si>
  <si>
    <t>4-1-1903</t>
  </si>
  <si>
    <t>宅100</t>
  </si>
  <si>
    <t>5-1-501</t>
  </si>
  <si>
    <t>张宾</t>
  </si>
  <si>
    <t>5-1-502</t>
  </si>
  <si>
    <t>5-1-503</t>
  </si>
  <si>
    <t>宅101</t>
  </si>
  <si>
    <t>5-1-301</t>
  </si>
  <si>
    <t>窦志勇</t>
  </si>
  <si>
    <t>5-1-302</t>
  </si>
  <si>
    <t>5-1-303</t>
  </si>
  <si>
    <t>宅102</t>
  </si>
  <si>
    <t>5-1-401</t>
  </si>
  <si>
    <t>王中秋</t>
  </si>
  <si>
    <t>5-1-402</t>
  </si>
  <si>
    <t>6-1-903</t>
  </si>
  <si>
    <t>王静</t>
  </si>
  <si>
    <t>宅103</t>
  </si>
  <si>
    <t>5-2-303</t>
  </si>
  <si>
    <t>高立军</t>
  </si>
  <si>
    <t>5-2-302</t>
  </si>
  <si>
    <t>5-2-301</t>
  </si>
  <si>
    <t>宅104</t>
  </si>
  <si>
    <t>5-1-2201</t>
  </si>
  <si>
    <t>窦治国</t>
  </si>
  <si>
    <t>5-1-2202</t>
  </si>
  <si>
    <t>王丽</t>
  </si>
  <si>
    <t>5-1-2203</t>
  </si>
  <si>
    <t>宅105</t>
  </si>
  <si>
    <t>5-1-2101</t>
  </si>
  <si>
    <t>吕冬冬</t>
  </si>
  <si>
    <t>5-1-2102</t>
  </si>
  <si>
    <t>5-1-2103</t>
  </si>
  <si>
    <t>宅106</t>
  </si>
  <si>
    <t>4-1-2001</t>
  </si>
  <si>
    <t>侯佐举</t>
  </si>
  <si>
    <t>4-1-2002</t>
  </si>
  <si>
    <t>卢春杰</t>
  </si>
  <si>
    <t>4-1-2003</t>
  </si>
  <si>
    <t>宅107</t>
  </si>
  <si>
    <t>4-2-2003</t>
  </si>
  <si>
    <t>卢蕾</t>
  </si>
  <si>
    <t>4-2-2002</t>
  </si>
  <si>
    <t>卢璟尧</t>
  </si>
  <si>
    <t>4-2-2001</t>
  </si>
  <si>
    <t>紫淑艳</t>
  </si>
  <si>
    <t>宅109</t>
  </si>
  <si>
    <t>5-2-103</t>
  </si>
  <si>
    <t>董乃宸</t>
  </si>
  <si>
    <t>5-2-602</t>
  </si>
  <si>
    <t>5-2-601</t>
  </si>
  <si>
    <t>宅110</t>
  </si>
  <si>
    <t>3-1-701</t>
  </si>
  <si>
    <t>薛银良</t>
  </si>
  <si>
    <t>3-1-702</t>
  </si>
  <si>
    <t>3-1-703</t>
  </si>
  <si>
    <t>宅111</t>
  </si>
  <si>
    <t>3-2-1403</t>
  </si>
  <si>
    <t>王耀辉</t>
  </si>
  <si>
    <t>3-2-1402</t>
  </si>
  <si>
    <t>4-1-1603</t>
  </si>
  <si>
    <t>王国强</t>
  </si>
  <si>
    <t>宅112</t>
  </si>
  <si>
    <t>5-2-1903</t>
  </si>
  <si>
    <t>张艳斌</t>
  </si>
  <si>
    <t>5-2-1902</t>
  </si>
  <si>
    <t>5-2-1901</t>
  </si>
  <si>
    <t>宅113</t>
  </si>
  <si>
    <t>5-2-1403</t>
  </si>
  <si>
    <t>蒋东旭</t>
  </si>
  <si>
    <t>5-2-1402</t>
  </si>
  <si>
    <t>潘德霞</t>
  </si>
  <si>
    <t>5-2-1401</t>
  </si>
  <si>
    <t>宅114</t>
  </si>
  <si>
    <t>5-2-2003</t>
  </si>
  <si>
    <t>张喜元</t>
  </si>
  <si>
    <t>5-2-2002</t>
  </si>
  <si>
    <t>5-1-1003</t>
  </si>
  <si>
    <t>张刚</t>
  </si>
  <si>
    <t>宅115</t>
  </si>
  <si>
    <t>2-1-1601</t>
  </si>
  <si>
    <t>卢飞</t>
  </si>
  <si>
    <t>2-1-1602</t>
  </si>
  <si>
    <t>2-1-1603</t>
  </si>
  <si>
    <t>宅116</t>
  </si>
  <si>
    <t>4-2-703</t>
  </si>
  <si>
    <t>卢重阳</t>
  </si>
  <si>
    <t>4-2-702</t>
  </si>
  <si>
    <t>4-2-701</t>
  </si>
  <si>
    <t>宅117</t>
  </si>
  <si>
    <t>5-2-2103</t>
  </si>
  <si>
    <t>张绵</t>
  </si>
  <si>
    <t>5-2-2102</t>
  </si>
  <si>
    <t>5-2-2101</t>
  </si>
  <si>
    <t>宅118</t>
  </si>
  <si>
    <t>3-1-601</t>
  </si>
  <si>
    <t>蒋博涛</t>
  </si>
  <si>
    <t>3-1-602</t>
  </si>
  <si>
    <t>3-1-603</t>
  </si>
  <si>
    <t>宅119</t>
  </si>
  <si>
    <t>4-1-101</t>
  </si>
  <si>
    <t>刘建花</t>
  </si>
  <si>
    <t>5-2-501</t>
  </si>
  <si>
    <t>于音</t>
  </si>
  <si>
    <t>5-2-502</t>
  </si>
  <si>
    <t>宅120</t>
  </si>
  <si>
    <t>5-2-403</t>
  </si>
  <si>
    <t>杨子朝</t>
  </si>
  <si>
    <t>5-2-402</t>
  </si>
  <si>
    <t>5-2-401</t>
  </si>
  <si>
    <t>杨新民</t>
  </si>
  <si>
    <t>宅121</t>
  </si>
  <si>
    <t>5-2-2203</t>
  </si>
  <si>
    <t>高华</t>
  </si>
  <si>
    <t>5-2-2202</t>
  </si>
  <si>
    <t>5-2-2201</t>
  </si>
  <si>
    <t>陈瑞玲</t>
  </si>
  <si>
    <t>宅122</t>
  </si>
  <si>
    <t>3-2-903</t>
  </si>
  <si>
    <t>赵秀英</t>
  </si>
  <si>
    <t>3-2-902</t>
  </si>
  <si>
    <t>5-2-2001</t>
  </si>
  <si>
    <t>宅123</t>
  </si>
  <si>
    <t>4-1-401</t>
  </si>
  <si>
    <t>于海生</t>
  </si>
  <si>
    <t>4-1-402</t>
  </si>
  <si>
    <t>4-1-403</t>
  </si>
  <si>
    <t>宅124</t>
  </si>
  <si>
    <t>5-2-2303</t>
  </si>
  <si>
    <t>王会芳</t>
  </si>
  <si>
    <t>5-2-2302</t>
  </si>
  <si>
    <t>5-2-2301</t>
  </si>
  <si>
    <t>宅125</t>
  </si>
  <si>
    <t>2-1-2001</t>
  </si>
  <si>
    <t>王正</t>
  </si>
  <si>
    <t>2-1-2002</t>
  </si>
  <si>
    <t>郑红伟</t>
  </si>
  <si>
    <t>2-1-2003</t>
  </si>
  <si>
    <t>王俊朝</t>
  </si>
  <si>
    <t>宅126</t>
  </si>
  <si>
    <t>3-2-1703</t>
  </si>
  <si>
    <t>卢晟男</t>
  </si>
  <si>
    <t>3-2-1702</t>
  </si>
  <si>
    <t>卢艳彬赵金明</t>
  </si>
  <si>
    <t>3-2-1701</t>
  </si>
  <si>
    <t>卢博文</t>
  </si>
  <si>
    <t>宅127</t>
  </si>
  <si>
    <t>5-1-2301</t>
  </si>
  <si>
    <t>卢微</t>
  </si>
  <si>
    <t>5-1-2302</t>
  </si>
  <si>
    <t>卢雨晴</t>
  </si>
  <si>
    <t>5-1-2303</t>
  </si>
  <si>
    <t>宅128</t>
  </si>
  <si>
    <t>6-2-403</t>
  </si>
  <si>
    <t>高鹏</t>
  </si>
  <si>
    <t>6-2-402</t>
  </si>
  <si>
    <t>6-2-401</t>
  </si>
  <si>
    <t>宅129</t>
  </si>
  <si>
    <t>4-2-603</t>
  </si>
  <si>
    <t>薛晨阳</t>
  </si>
  <si>
    <t>4-2-602</t>
  </si>
  <si>
    <t>薛庆山</t>
  </si>
  <si>
    <t>4-1-503</t>
  </si>
  <si>
    <t>薛红英</t>
  </si>
  <si>
    <t>宅130</t>
  </si>
  <si>
    <t>5-2-1803</t>
  </si>
  <si>
    <t>申灿</t>
  </si>
  <si>
    <t>5-2-1802</t>
  </si>
  <si>
    <t>5-2-1801</t>
  </si>
  <si>
    <t>宅131</t>
  </si>
  <si>
    <t>5-1-1801</t>
  </si>
  <si>
    <t>李玉玲</t>
  </si>
  <si>
    <t>5-1-1802</t>
  </si>
  <si>
    <t>申继红</t>
  </si>
  <si>
    <t>5-1-1803</t>
  </si>
  <si>
    <t>宅132</t>
  </si>
  <si>
    <t>2-1-1701</t>
  </si>
  <si>
    <t>申思</t>
  </si>
  <si>
    <t>2-1-1702</t>
  </si>
  <si>
    <t>2-1-1703</t>
  </si>
  <si>
    <t>宅133</t>
  </si>
  <si>
    <t>4-1-301</t>
  </si>
  <si>
    <t>高红卫</t>
  </si>
  <si>
    <t>4-1-302</t>
  </si>
  <si>
    <t>4-1-303</t>
  </si>
  <si>
    <t>宅134</t>
  </si>
  <si>
    <t>4-1-2101</t>
  </si>
  <si>
    <t>高立民</t>
  </si>
  <si>
    <t>4-1-2102</t>
  </si>
  <si>
    <t>4-1-2103</t>
  </si>
  <si>
    <t>宅135</t>
  </si>
  <si>
    <t>5-1-2401</t>
  </si>
  <si>
    <t>卢志川</t>
  </si>
  <si>
    <t>5-1-2402</t>
  </si>
  <si>
    <t>5-1-2403</t>
  </si>
  <si>
    <t>宅136</t>
  </si>
  <si>
    <t>2-1-1901</t>
  </si>
  <si>
    <t>卢潇</t>
  </si>
  <si>
    <t>2-1-1902</t>
  </si>
  <si>
    <t>2-1-1903</t>
  </si>
  <si>
    <t>宅137</t>
  </si>
  <si>
    <t>2-2-1503</t>
  </si>
  <si>
    <t>王怡娇</t>
  </si>
  <si>
    <t>2-2-1502</t>
  </si>
  <si>
    <t>2-2-1501</t>
  </si>
  <si>
    <t>宅138</t>
  </si>
  <si>
    <t>5-2-2403</t>
  </si>
  <si>
    <t>卢喜武</t>
  </si>
  <si>
    <t>5-2-2402</t>
  </si>
  <si>
    <t>5-2-2401</t>
  </si>
  <si>
    <t>宅139</t>
  </si>
  <si>
    <t>4-1-1501</t>
  </si>
  <si>
    <t>张进喜</t>
  </si>
  <si>
    <t>4-1-802</t>
  </si>
  <si>
    <t>4-1-803</t>
  </si>
  <si>
    <t>宅140</t>
  </si>
  <si>
    <t>3-2-603</t>
  </si>
  <si>
    <t>王昆</t>
  </si>
  <si>
    <t>3-2-602</t>
  </si>
  <si>
    <t>6-2-301</t>
  </si>
  <si>
    <t>宅141</t>
  </si>
  <si>
    <t>6-1-1801</t>
  </si>
  <si>
    <t>卢亚萍</t>
  </si>
  <si>
    <t>6-1-1802</t>
  </si>
  <si>
    <t>6-1-1803</t>
  </si>
  <si>
    <t>宅142</t>
  </si>
  <si>
    <t>3-2-803</t>
  </si>
  <si>
    <t>卢冬静</t>
  </si>
  <si>
    <t>3-2-802</t>
  </si>
  <si>
    <t>卢冬霞</t>
  </si>
  <si>
    <t>3-2-801</t>
  </si>
  <si>
    <t>宅143</t>
  </si>
  <si>
    <t>4-2-403</t>
  </si>
  <si>
    <t>卢志超陈昆昆</t>
  </si>
  <si>
    <t>4-2-402</t>
  </si>
  <si>
    <t>卢志超</t>
  </si>
  <si>
    <t>4-2-401</t>
  </si>
  <si>
    <t>陈昆昆</t>
  </si>
  <si>
    <t>宅144</t>
  </si>
  <si>
    <t>2-2-1903</t>
  </si>
  <si>
    <t>卢雪琪</t>
  </si>
  <si>
    <t>2-2-1902</t>
  </si>
  <si>
    <t>2-2-1901</t>
  </si>
  <si>
    <t>宅145</t>
  </si>
  <si>
    <t>3-1-501</t>
  </si>
  <si>
    <t>卢晓智</t>
  </si>
  <si>
    <t>3-1-502</t>
  </si>
  <si>
    <t>田国俊</t>
  </si>
  <si>
    <t>3-1-503</t>
  </si>
  <si>
    <t>宅146</t>
  </si>
  <si>
    <t>2-1-1501</t>
  </si>
  <si>
    <t>卢彬</t>
  </si>
  <si>
    <t>2-1-1502</t>
  </si>
  <si>
    <t>2-1-1503</t>
  </si>
  <si>
    <t>卢娜</t>
  </si>
  <si>
    <t>宅147</t>
  </si>
  <si>
    <t>6-2-1803</t>
  </si>
  <si>
    <t>卢红谦</t>
  </si>
  <si>
    <t>6-2-1802</t>
  </si>
  <si>
    <t>6-2-1801</t>
  </si>
  <si>
    <t>卢东梅</t>
  </si>
  <si>
    <t>宅148</t>
  </si>
  <si>
    <t>4-2-303</t>
  </si>
  <si>
    <t>卢士林</t>
  </si>
  <si>
    <t>4-2-302</t>
  </si>
  <si>
    <t>4-2-301</t>
  </si>
  <si>
    <t>卢心培</t>
  </si>
  <si>
    <t>宅149</t>
  </si>
  <si>
    <t>4-1-501</t>
  </si>
  <si>
    <t>张蕾</t>
  </si>
  <si>
    <t>5-1-602</t>
  </si>
  <si>
    <t>5-1-603</t>
  </si>
  <si>
    <t>宅150</t>
  </si>
  <si>
    <t>4-2-2103</t>
  </si>
  <si>
    <t>郝禄明</t>
  </si>
  <si>
    <t>4-2-2102</t>
  </si>
  <si>
    <t>郝路林</t>
  </si>
  <si>
    <t>4-2-2101</t>
  </si>
  <si>
    <t>郝方</t>
  </si>
  <si>
    <t>宅151</t>
  </si>
  <si>
    <t>5-2-1003</t>
  </si>
  <si>
    <t>薛红斌</t>
  </si>
  <si>
    <t>5-2-901</t>
  </si>
  <si>
    <t>5-1-2003</t>
  </si>
  <si>
    <t>宅152</t>
  </si>
  <si>
    <t>3-1-101</t>
  </si>
  <si>
    <t>王长清</t>
  </si>
  <si>
    <t>4-2-1702</t>
  </si>
  <si>
    <t>王琪琦</t>
  </si>
  <si>
    <t>5-1-403</t>
  </si>
  <si>
    <t>王琳琳</t>
  </si>
  <si>
    <t>宅153</t>
  </si>
  <si>
    <t>4-1-1801</t>
  </si>
  <si>
    <t>芦连成</t>
  </si>
  <si>
    <t>4-1-1802</t>
  </si>
  <si>
    <t>4-1-1803</t>
  </si>
  <si>
    <t>宅154</t>
  </si>
  <si>
    <t>5-2-603</t>
  </si>
  <si>
    <t>张小芹</t>
  </si>
  <si>
    <t>2-2-1701</t>
  </si>
  <si>
    <t>2-2-1702</t>
  </si>
  <si>
    <t>薛菲</t>
  </si>
  <si>
    <t>宅155</t>
  </si>
  <si>
    <t>5-2-503</t>
  </si>
  <si>
    <t>王松</t>
  </si>
  <si>
    <t>5-1-202</t>
  </si>
  <si>
    <t>5-1-203</t>
  </si>
  <si>
    <t>宅156</t>
  </si>
  <si>
    <t>2-2-2003</t>
  </si>
  <si>
    <t>于国庆</t>
  </si>
  <si>
    <t>3-2-1002</t>
  </si>
  <si>
    <t>4-1-1703</t>
  </si>
  <si>
    <t>宅157</t>
  </si>
  <si>
    <t>4-2-1803</t>
  </si>
  <si>
    <t>张利兴</t>
  </si>
  <si>
    <t>4-2-1802</t>
  </si>
  <si>
    <t>4-2-1801</t>
  </si>
  <si>
    <t>宅158</t>
  </si>
  <si>
    <t>3-2-703</t>
  </si>
  <si>
    <t>张景程张书豪</t>
  </si>
  <si>
    <t>3-2-702</t>
  </si>
  <si>
    <t>3-2-701</t>
  </si>
  <si>
    <t>宅159</t>
  </si>
  <si>
    <t>3-2-503</t>
  </si>
  <si>
    <t>蒋利华</t>
  </si>
  <si>
    <t>3-2-502</t>
  </si>
  <si>
    <t>3-2-501</t>
  </si>
  <si>
    <t>宅161</t>
  </si>
  <si>
    <t>2-2-1803</t>
  </si>
  <si>
    <t>刘喜凤</t>
  </si>
  <si>
    <t>2-2-1802</t>
  </si>
  <si>
    <t>刘喜凤卢雅奇</t>
  </si>
  <si>
    <t>2-2-1801</t>
  </si>
  <si>
    <t>刘喜凤卢梦莹</t>
  </si>
  <si>
    <t>宅162</t>
  </si>
  <si>
    <t>2-1-1801</t>
  </si>
  <si>
    <t>卢文彬李双</t>
  </si>
  <si>
    <t>2-1-1802</t>
  </si>
  <si>
    <t>卢文彬</t>
  </si>
  <si>
    <t>2-1-1803</t>
  </si>
  <si>
    <t>宅163</t>
  </si>
  <si>
    <t>2-1-1401</t>
  </si>
  <si>
    <t>卢常伟</t>
  </si>
  <si>
    <t>2-1-1402</t>
  </si>
  <si>
    <t>2-1-1403</t>
  </si>
  <si>
    <t>卢艳杰</t>
  </si>
  <si>
    <t>宅164</t>
  </si>
  <si>
    <t>3-1-301</t>
  </si>
  <si>
    <t>王振兴冯伟</t>
  </si>
  <si>
    <t>3-1-302</t>
  </si>
  <si>
    <t>3-1-303</t>
  </si>
  <si>
    <t>宅165</t>
  </si>
  <si>
    <t>2-2-1403</t>
  </si>
  <si>
    <t>卢艳辉</t>
  </si>
  <si>
    <t>2-2-1402</t>
  </si>
  <si>
    <t>2-2-1401</t>
  </si>
  <si>
    <t>宅166</t>
  </si>
  <si>
    <t>2-1-2101</t>
  </si>
  <si>
    <t>宋新菊</t>
  </si>
  <si>
    <t>2-1-2102</t>
  </si>
  <si>
    <t>2-1-2103</t>
  </si>
  <si>
    <t>宅167</t>
  </si>
  <si>
    <t>2-2-2103</t>
  </si>
  <si>
    <t>王大勇</t>
  </si>
  <si>
    <t>2-2-2102</t>
  </si>
  <si>
    <t>2-2-2101</t>
  </si>
  <si>
    <t>宅168</t>
  </si>
  <si>
    <t>6-2-303</t>
  </si>
  <si>
    <t>侯林</t>
  </si>
  <si>
    <t>6-2-202</t>
  </si>
  <si>
    <t>6-2-201</t>
  </si>
  <si>
    <t>宅169</t>
  </si>
  <si>
    <t>3-1-401</t>
  </si>
  <si>
    <t>卢海坡</t>
  </si>
  <si>
    <t>3-1-403</t>
  </si>
  <si>
    <t>卢海坡王伟娜</t>
  </si>
  <si>
    <t>5-2-202</t>
  </si>
  <si>
    <t>卢庆梅</t>
  </si>
  <si>
    <t>宅170</t>
  </si>
  <si>
    <t>2-2-1603</t>
  </si>
  <si>
    <t>刘淑兰</t>
  </si>
  <si>
    <t>2-2-1602</t>
  </si>
  <si>
    <t>薛珊珊</t>
  </si>
  <si>
    <t>2-2-1601</t>
  </si>
  <si>
    <t>刘颖</t>
  </si>
  <si>
    <t>宅171</t>
  </si>
  <si>
    <t>3-2-403</t>
  </si>
  <si>
    <t>周俊芝</t>
  </si>
  <si>
    <t>3-2-402</t>
  </si>
  <si>
    <t>刘妍</t>
  </si>
  <si>
    <t>3-2-401</t>
  </si>
  <si>
    <t>宅172</t>
  </si>
  <si>
    <t>2-2-1703</t>
  </si>
  <si>
    <t>刘小辉刘晓菲</t>
  </si>
  <si>
    <t>3-2-1401</t>
  </si>
  <si>
    <t>刘晓菲</t>
  </si>
  <si>
    <t>4-1-702</t>
  </si>
  <si>
    <t>刘小辉</t>
  </si>
  <si>
    <t>宅173</t>
  </si>
  <si>
    <t>3-2-303</t>
  </si>
  <si>
    <t>吴宏伟</t>
  </si>
  <si>
    <t>3-2-302</t>
  </si>
  <si>
    <t>3-2-301</t>
  </si>
  <si>
    <t>宅174</t>
  </si>
  <si>
    <t>2-1-1301</t>
  </si>
  <si>
    <t>芦毅</t>
  </si>
  <si>
    <t>2-1-1302</t>
  </si>
  <si>
    <t>2-1-1303</t>
  </si>
  <si>
    <t>宅175</t>
  </si>
  <si>
    <t>2-2-1303</t>
  </si>
  <si>
    <t>王昕宇</t>
  </si>
  <si>
    <t>2-2-1302</t>
  </si>
  <si>
    <t>2-2-1301</t>
  </si>
  <si>
    <t>宅176</t>
  </si>
  <si>
    <t>3-2-103</t>
  </si>
  <si>
    <t>金鹿孙凤花</t>
  </si>
  <si>
    <t>2-2-2002</t>
  </si>
  <si>
    <t>金方园</t>
  </si>
  <si>
    <t>2-2-2001</t>
  </si>
  <si>
    <t>金方舟</t>
  </si>
  <si>
    <t>宅177</t>
  </si>
  <si>
    <t>2-1-1201</t>
  </si>
  <si>
    <t>张永</t>
  </si>
  <si>
    <t>2-1-1202</t>
  </si>
  <si>
    <t>2-1-1203</t>
  </si>
  <si>
    <t>宅178</t>
  </si>
  <si>
    <t>6-1-201</t>
  </si>
  <si>
    <t>王舒怡</t>
  </si>
  <si>
    <t>6-1-202</t>
  </si>
  <si>
    <t>6-1-203</t>
  </si>
  <si>
    <t>宅179</t>
  </si>
  <si>
    <t>2-2-1203</t>
  </si>
  <si>
    <t>卢苇</t>
  </si>
  <si>
    <t>2-2-1202</t>
  </si>
  <si>
    <t>2-2-1201</t>
  </si>
  <si>
    <t>宅180</t>
  </si>
  <si>
    <t>2-1-1001</t>
  </si>
  <si>
    <t>王海永</t>
  </si>
  <si>
    <t>2-1-1002</t>
  </si>
  <si>
    <t>2-1-1003</t>
  </si>
  <si>
    <t>王海云</t>
  </si>
  <si>
    <t>宅181</t>
  </si>
  <si>
    <t>2-1-1101</t>
  </si>
  <si>
    <t>王淑玲</t>
  </si>
  <si>
    <t>2-1-1102</t>
  </si>
  <si>
    <t>卢春洋</t>
  </si>
  <si>
    <t>4-1-203</t>
  </si>
  <si>
    <t>宅183</t>
  </si>
  <si>
    <t>2-1-901</t>
  </si>
  <si>
    <t>张建民</t>
  </si>
  <si>
    <t>2-1-902</t>
  </si>
  <si>
    <t>2-1-903</t>
  </si>
  <si>
    <t>宅184</t>
  </si>
  <si>
    <t>4-2-203</t>
  </si>
  <si>
    <t>王可新</t>
  </si>
  <si>
    <t>4-2-202</t>
  </si>
  <si>
    <t>4-2-201</t>
  </si>
  <si>
    <t>王利利</t>
  </si>
  <si>
    <t>宅185</t>
  </si>
  <si>
    <t>6-1-2001</t>
  </si>
  <si>
    <t>陈玉兰</t>
  </si>
  <si>
    <t>6-1-2002</t>
  </si>
  <si>
    <t>卢寅初</t>
  </si>
  <si>
    <t>6-1-2003</t>
  </si>
  <si>
    <t>宅186</t>
  </si>
  <si>
    <t>2-2-1003</t>
  </si>
  <si>
    <t>张焕生</t>
  </si>
  <si>
    <t>2-2-1001</t>
  </si>
  <si>
    <t>吴鹏</t>
  </si>
  <si>
    <t>3-2-102</t>
  </si>
  <si>
    <t>宅187</t>
  </si>
  <si>
    <t>3-1-1801</t>
  </si>
  <si>
    <t>薛照北</t>
  </si>
  <si>
    <t>3-1-1802</t>
  </si>
  <si>
    <t>薛景洲</t>
  </si>
  <si>
    <t>3-1-1803</t>
  </si>
  <si>
    <t>宅188</t>
  </si>
  <si>
    <t>2-2-1103</t>
  </si>
  <si>
    <t>张利萍</t>
  </si>
  <si>
    <t>2-2-1102</t>
  </si>
  <si>
    <t>2-2-1101</t>
  </si>
  <si>
    <t>宅190</t>
  </si>
  <si>
    <t>2-2-903</t>
  </si>
  <si>
    <t>刘学军</t>
  </si>
  <si>
    <t>2-2-902</t>
  </si>
  <si>
    <t>2-2-901</t>
  </si>
  <si>
    <t>宅191</t>
  </si>
  <si>
    <t>2-1-601</t>
  </si>
  <si>
    <t>王春雷</t>
  </si>
  <si>
    <t>2-1-602</t>
  </si>
  <si>
    <t>2-1-603</t>
  </si>
  <si>
    <t>宅192</t>
  </si>
  <si>
    <t>2-1-801</t>
  </si>
  <si>
    <t>张超</t>
  </si>
  <si>
    <t>1-1-2102</t>
  </si>
  <si>
    <t>1-1-2103</t>
  </si>
  <si>
    <t>宅205</t>
  </si>
  <si>
    <t>6-2-2003</t>
  </si>
  <si>
    <t>卢志刚</t>
  </si>
  <si>
    <t>6-2-2002</t>
  </si>
  <si>
    <t>2-1-103</t>
  </si>
  <si>
    <t>宅209</t>
  </si>
  <si>
    <t>4-1-2201</t>
  </si>
  <si>
    <t>张旭</t>
  </si>
  <si>
    <t>4-1-2202</t>
  </si>
  <si>
    <t>4-1-2203</t>
  </si>
  <si>
    <t>宅210</t>
  </si>
  <si>
    <t>2-2-803</t>
  </si>
  <si>
    <t>张宇威</t>
  </si>
  <si>
    <t>2-2-802</t>
  </si>
  <si>
    <t>2-1-1103</t>
  </si>
  <si>
    <t>段佑非</t>
  </si>
  <si>
    <t>宅212</t>
  </si>
  <si>
    <t>3-1-201</t>
  </si>
  <si>
    <t>高连义</t>
  </si>
  <si>
    <t>3-1-202</t>
  </si>
  <si>
    <t>3-1-203</t>
  </si>
  <si>
    <t>宅214</t>
  </si>
  <si>
    <t>5-1-201</t>
  </si>
  <si>
    <t>郝桂新</t>
  </si>
  <si>
    <t>3-2-901</t>
  </si>
  <si>
    <t>3-1-102</t>
  </si>
  <si>
    <t>宅215</t>
  </si>
  <si>
    <t>3-1-1401</t>
  </si>
  <si>
    <t>刘建磊</t>
  </si>
  <si>
    <t>3-1-1402</t>
  </si>
  <si>
    <t>3-1-1403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</si>
</sst>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27" fillId="0" borderId="0" applyBorder="0">
      <protection locked="0"/>
    </xf>
    <xf numFmtId="0" fontId="0" fillId="0" borderId="0" applyBorder="0"/>
    <xf numFmtId="0" fontId="28" fillId="0" borderId="0" applyBorder="0">
      <alignment vertical="center"/>
    </xf>
    <xf numFmtId="0" fontId="0" fillId="0" borderId="0" applyBorder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 4" xfId="50"/>
    <cellStyle name="常规 2" xfId="51"/>
    <cellStyle name="常规 2 5" xfId="52"/>
    <cellStyle name="常规 4" xfId="53"/>
    <cellStyle name="常规 6" xfId="54"/>
    <cellStyle name="常规 2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75"/>
  <sheetViews>
    <sheetView tabSelected="1" workbookViewId="0">
      <selection activeCell="W1" sqref="W1"/>
    </sheetView>
  </sheetViews>
  <sheetFormatPr defaultColWidth="14.375" defaultRowHeight="14.25"/>
  <cols>
    <col min="1" max="1" width="2.75" style="2" customWidth="1"/>
    <col min="2" max="2" width="7" style="2" customWidth="1"/>
    <col min="3" max="4" width="4.875" style="2" customWidth="1"/>
    <col min="5" max="5" width="7.375" style="3" customWidth="1"/>
    <col min="6" max="6" width="5.625" style="1" customWidth="1"/>
    <col min="7" max="7" width="9.875" style="1" customWidth="1"/>
    <col min="8" max="8" width="15.625" style="1" customWidth="1"/>
    <col min="9" max="9" width="9.875" style="4" customWidth="1" outlineLevel="1"/>
    <col min="10" max="10" width="9.125" style="4" customWidth="1"/>
    <col min="11" max="11" width="8.375" style="4" customWidth="1"/>
    <col min="12" max="12" width="7.375" style="5" customWidth="1"/>
    <col min="13" max="13" width="6.375" style="6" customWidth="1"/>
    <col min="14" max="14" width="11.25" style="6" customWidth="1"/>
    <col min="15" max="15" width="13.375" style="7" customWidth="1"/>
    <col min="16" max="16" width="11.25" style="1" customWidth="1"/>
    <col min="17" max="17" width="13.375" style="8" customWidth="1"/>
    <col min="18" max="18" width="9.125" style="1" customWidth="1"/>
    <col min="19" max="19" width="11.25" style="1" customWidth="1"/>
    <col min="20" max="20" width="13.375" style="4" customWidth="1"/>
    <col min="21" max="21" width="11.25" style="8" customWidth="1"/>
    <col min="22" max="23" width="7.125" style="1" customWidth="1"/>
  </cols>
  <sheetData>
    <row r="1" s="1" customFormat="1" ht="36" customHeight="1" spans="1:23">
      <c r="A1" s="9" t="s">
        <v>0</v>
      </c>
      <c r="B1" s="9"/>
      <c r="C1" s="9"/>
      <c r="D1" s="9"/>
      <c r="E1" s="9"/>
      <c r="F1" s="9"/>
      <c r="G1" s="9"/>
      <c r="H1" s="9"/>
      <c r="I1" s="15"/>
      <c r="J1" s="15"/>
      <c r="K1" s="15"/>
      <c r="L1" s="15"/>
      <c r="M1" s="9"/>
      <c r="N1" s="9"/>
      <c r="O1" s="15"/>
      <c r="P1" s="9"/>
      <c r="Q1" s="9"/>
      <c r="R1" s="9"/>
      <c r="S1" s="9"/>
      <c r="T1" s="15"/>
      <c r="U1" s="9"/>
      <c r="V1" s="24"/>
      <c r="W1" s="24"/>
    </row>
    <row r="2" ht="28.5" spans="1:2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3</v>
      </c>
      <c r="G2" s="12" t="s">
        <v>6</v>
      </c>
      <c r="H2" s="13" t="s">
        <v>7</v>
      </c>
      <c r="I2" s="12" t="s">
        <v>8</v>
      </c>
      <c r="J2" s="13" t="s">
        <v>9</v>
      </c>
      <c r="K2" s="13" t="s">
        <v>10</v>
      </c>
      <c r="L2" s="16" t="s">
        <v>11</v>
      </c>
      <c r="M2" s="16" t="s">
        <v>12</v>
      </c>
      <c r="N2" s="16" t="s">
        <v>13</v>
      </c>
      <c r="O2" s="17" t="s">
        <v>14</v>
      </c>
      <c r="P2" s="13" t="s">
        <v>15</v>
      </c>
      <c r="Q2" s="25" t="s">
        <v>16</v>
      </c>
      <c r="R2" s="13" t="s">
        <v>17</v>
      </c>
      <c r="S2" s="13" t="s">
        <v>18</v>
      </c>
      <c r="T2" s="13" t="s">
        <v>19</v>
      </c>
      <c r="U2" s="25" t="s">
        <v>20</v>
      </c>
    </row>
    <row r="3" spans="1:21">
      <c r="A3" s="14">
        <v>3</v>
      </c>
      <c r="B3" s="14">
        <v>1</v>
      </c>
      <c r="C3" s="14">
        <v>12</v>
      </c>
      <c r="D3" s="14">
        <v>1</v>
      </c>
      <c r="E3" s="14" t="s">
        <v>21</v>
      </c>
      <c r="F3" s="14">
        <v>12</v>
      </c>
      <c r="G3" s="14" t="s">
        <v>22</v>
      </c>
      <c r="H3" s="14" t="s">
        <v>23</v>
      </c>
      <c r="I3" s="18">
        <v>130</v>
      </c>
      <c r="J3" s="19">
        <v>129.77</v>
      </c>
      <c r="K3" s="20">
        <f t="shared" ref="K3:K66" si="0">ROUND(J3*0.87,2)*12</f>
        <v>1354.8</v>
      </c>
      <c r="L3" s="21">
        <f>ROUND(J3*0.35,2)*12</f>
        <v>545.04</v>
      </c>
      <c r="M3" s="21">
        <v>30</v>
      </c>
      <c r="N3" s="21">
        <f t="shared" ref="N3:N7" si="1">ROUND(J3*0.06,2)*12</f>
        <v>93.48</v>
      </c>
      <c r="O3" s="22">
        <f t="shared" ref="O3:O66" si="2">K3+L3+M3+N3</f>
        <v>2023.32</v>
      </c>
      <c r="P3" s="23"/>
      <c r="Q3" s="26">
        <f t="shared" ref="Q3:Q66" si="3">O3+P3</f>
        <v>2023.32</v>
      </c>
      <c r="R3" s="27">
        <f>J3+J4+J5-300</f>
        <v>0.139999999999986</v>
      </c>
      <c r="S3" s="27">
        <f>ROUND(R3*8053,2)</f>
        <v>1127.42</v>
      </c>
      <c r="T3" s="28">
        <f t="shared" ref="T3:T66" si="4">ROUND(J3*130,0)</f>
        <v>16870</v>
      </c>
      <c r="U3" s="26">
        <f>Q3+Q4+Q5+S3+T3+T4+T5</f>
        <v>46045.58</v>
      </c>
    </row>
    <row r="4" spans="1:21">
      <c r="A4" s="14">
        <v>3</v>
      </c>
      <c r="B4" s="14">
        <v>1</v>
      </c>
      <c r="C4" s="14">
        <v>12</v>
      </c>
      <c r="D4" s="14">
        <v>2</v>
      </c>
      <c r="E4" s="14" t="str">
        <f t="shared" ref="E4:E8" si="5">E3</f>
        <v>宅001</v>
      </c>
      <c r="F4" s="14">
        <v>12</v>
      </c>
      <c r="G4" s="14" t="s">
        <v>24</v>
      </c>
      <c r="H4" s="14" t="s">
        <v>25</v>
      </c>
      <c r="I4" s="18">
        <v>85</v>
      </c>
      <c r="J4" s="19">
        <v>86.04</v>
      </c>
      <c r="K4" s="20">
        <f t="shared" si="0"/>
        <v>898.2</v>
      </c>
      <c r="L4" s="21">
        <f t="shared" ref="L4:L14" si="6">ROUND(J4*0.35,2)*12</f>
        <v>361.32</v>
      </c>
      <c r="M4" s="21">
        <v>30</v>
      </c>
      <c r="N4" s="21">
        <f t="shared" si="1"/>
        <v>61.92</v>
      </c>
      <c r="O4" s="22">
        <f t="shared" si="2"/>
        <v>1351.44</v>
      </c>
      <c r="P4" s="23">
        <v>600</v>
      </c>
      <c r="Q4" s="26">
        <f t="shared" si="3"/>
        <v>1951.44</v>
      </c>
      <c r="R4" s="27"/>
      <c r="S4" s="27"/>
      <c r="T4" s="28">
        <f t="shared" si="4"/>
        <v>11185</v>
      </c>
      <c r="U4" s="26"/>
    </row>
    <row r="5" spans="1:21">
      <c r="A5" s="14">
        <v>3</v>
      </c>
      <c r="B5" s="14">
        <v>1</v>
      </c>
      <c r="C5" s="14">
        <v>12</v>
      </c>
      <c r="D5" s="14">
        <v>3</v>
      </c>
      <c r="E5" s="14" t="str">
        <f t="shared" si="5"/>
        <v>宅001</v>
      </c>
      <c r="F5" s="14">
        <v>12</v>
      </c>
      <c r="G5" s="14" t="s">
        <v>26</v>
      </c>
      <c r="H5" s="14" t="s">
        <v>27</v>
      </c>
      <c r="I5" s="18">
        <v>85</v>
      </c>
      <c r="J5" s="19">
        <v>84.33</v>
      </c>
      <c r="K5" s="20">
        <f t="shared" si="0"/>
        <v>880.44</v>
      </c>
      <c r="L5" s="21">
        <f t="shared" si="6"/>
        <v>354.24</v>
      </c>
      <c r="M5" s="21">
        <v>30</v>
      </c>
      <c r="N5" s="21">
        <f t="shared" si="1"/>
        <v>60.72</v>
      </c>
      <c r="O5" s="22">
        <f t="shared" si="2"/>
        <v>1325.4</v>
      </c>
      <c r="P5" s="23">
        <v>600</v>
      </c>
      <c r="Q5" s="26">
        <f t="shared" si="3"/>
        <v>1925.4</v>
      </c>
      <c r="R5" s="27"/>
      <c r="S5" s="27"/>
      <c r="T5" s="28">
        <f t="shared" si="4"/>
        <v>10963</v>
      </c>
      <c r="U5" s="26"/>
    </row>
    <row r="6" spans="1:21">
      <c r="A6" s="14">
        <v>6</v>
      </c>
      <c r="B6" s="14">
        <v>1</v>
      </c>
      <c r="C6" s="14">
        <v>9</v>
      </c>
      <c r="D6" s="14">
        <v>1</v>
      </c>
      <c r="E6" s="14" t="s">
        <v>28</v>
      </c>
      <c r="F6" s="14">
        <v>9</v>
      </c>
      <c r="G6" s="14" t="s">
        <v>29</v>
      </c>
      <c r="H6" s="14" t="s">
        <v>30</v>
      </c>
      <c r="I6" s="18">
        <v>130</v>
      </c>
      <c r="J6" s="19">
        <v>130.42</v>
      </c>
      <c r="K6" s="20">
        <f t="shared" si="0"/>
        <v>1361.64</v>
      </c>
      <c r="L6" s="21">
        <f t="shared" ref="L6:L8" si="7">ROUND(J6*0.3,2)*12</f>
        <v>469.56</v>
      </c>
      <c r="M6" s="21">
        <v>30</v>
      </c>
      <c r="N6" s="21">
        <f t="shared" si="1"/>
        <v>93.96</v>
      </c>
      <c r="O6" s="22">
        <f t="shared" si="2"/>
        <v>1955.16</v>
      </c>
      <c r="P6" s="23"/>
      <c r="Q6" s="26">
        <f t="shared" si="3"/>
        <v>1955.16</v>
      </c>
      <c r="R6" s="27">
        <f>J6+J7+J8-300</f>
        <v>2</v>
      </c>
      <c r="S6" s="27">
        <f>ROUND(R6*8053,2)</f>
        <v>16106</v>
      </c>
      <c r="T6" s="28">
        <f t="shared" si="4"/>
        <v>16955</v>
      </c>
      <c r="U6" s="26">
        <f>Q6+Q7+Q8+S6+T6+T7+T8</f>
        <v>61052.44</v>
      </c>
    </row>
    <row r="7" spans="1:21">
      <c r="A7" s="14">
        <v>6</v>
      </c>
      <c r="B7" s="14">
        <v>1</v>
      </c>
      <c r="C7" s="14">
        <v>9</v>
      </c>
      <c r="D7" s="14">
        <v>2</v>
      </c>
      <c r="E7" s="14" t="str">
        <f t="shared" si="5"/>
        <v>宅002</v>
      </c>
      <c r="F7" s="14">
        <v>9</v>
      </c>
      <c r="G7" s="14" t="s">
        <v>31</v>
      </c>
      <c r="H7" s="14" t="s">
        <v>32</v>
      </c>
      <c r="I7" s="18">
        <v>85</v>
      </c>
      <c r="J7" s="19">
        <v>86.47</v>
      </c>
      <c r="K7" s="20">
        <f t="shared" si="0"/>
        <v>902.76</v>
      </c>
      <c r="L7" s="21">
        <f t="shared" si="7"/>
        <v>311.28</v>
      </c>
      <c r="M7" s="21">
        <v>30</v>
      </c>
      <c r="N7" s="21">
        <f t="shared" si="1"/>
        <v>62.28</v>
      </c>
      <c r="O7" s="22">
        <f t="shared" si="2"/>
        <v>1306.32</v>
      </c>
      <c r="P7" s="23">
        <v>600</v>
      </c>
      <c r="Q7" s="26">
        <f t="shared" si="3"/>
        <v>1906.32</v>
      </c>
      <c r="R7" s="27"/>
      <c r="S7" s="27"/>
      <c r="T7" s="28">
        <f t="shared" si="4"/>
        <v>11241</v>
      </c>
      <c r="U7" s="26"/>
    </row>
    <row r="8" spans="1:21">
      <c r="A8" s="14">
        <v>5</v>
      </c>
      <c r="B8" s="14">
        <v>1</v>
      </c>
      <c r="C8" s="14">
        <v>1</v>
      </c>
      <c r="D8" s="14">
        <v>3</v>
      </c>
      <c r="E8" s="14" t="str">
        <f t="shared" si="5"/>
        <v>宅002</v>
      </c>
      <c r="F8" s="14">
        <v>1</v>
      </c>
      <c r="G8" s="14" t="s">
        <v>33</v>
      </c>
      <c r="H8" s="14" t="s">
        <v>32</v>
      </c>
      <c r="I8" s="18">
        <v>85</v>
      </c>
      <c r="J8" s="19">
        <v>85.11</v>
      </c>
      <c r="K8" s="20">
        <f t="shared" si="0"/>
        <v>888.6</v>
      </c>
      <c r="L8" s="21">
        <f t="shared" si="7"/>
        <v>306.36</v>
      </c>
      <c r="M8" s="21">
        <v>30</v>
      </c>
      <c r="N8" s="21"/>
      <c r="O8" s="22">
        <f t="shared" si="2"/>
        <v>1224.96</v>
      </c>
      <c r="P8" s="23">
        <v>600</v>
      </c>
      <c r="Q8" s="26">
        <f t="shared" si="3"/>
        <v>1824.96</v>
      </c>
      <c r="R8" s="27"/>
      <c r="S8" s="27"/>
      <c r="T8" s="28">
        <f t="shared" si="4"/>
        <v>11064</v>
      </c>
      <c r="U8" s="26"/>
    </row>
    <row r="9" spans="1:21">
      <c r="A9" s="14">
        <v>3</v>
      </c>
      <c r="B9" s="14">
        <v>2</v>
      </c>
      <c r="C9" s="14">
        <v>12</v>
      </c>
      <c r="D9" s="14">
        <v>3</v>
      </c>
      <c r="E9" s="14" t="s">
        <v>34</v>
      </c>
      <c r="F9" s="14">
        <v>12</v>
      </c>
      <c r="G9" s="14" t="s">
        <v>35</v>
      </c>
      <c r="H9" s="14" t="s">
        <v>36</v>
      </c>
      <c r="I9" s="18">
        <v>130</v>
      </c>
      <c r="J9" s="19">
        <v>129.77</v>
      </c>
      <c r="K9" s="20">
        <f t="shared" si="0"/>
        <v>1354.8</v>
      </c>
      <c r="L9" s="21">
        <f t="shared" si="6"/>
        <v>545.04</v>
      </c>
      <c r="M9" s="21">
        <v>30</v>
      </c>
      <c r="N9" s="21">
        <f t="shared" ref="N9:N40" si="8">ROUND(J9*0.06,2)*12</f>
        <v>93.48</v>
      </c>
      <c r="O9" s="22">
        <f t="shared" si="2"/>
        <v>2023.32</v>
      </c>
      <c r="P9" s="23"/>
      <c r="Q9" s="26">
        <f t="shared" si="3"/>
        <v>2023.32</v>
      </c>
      <c r="R9" s="27">
        <f>J9+J10+J11-300</f>
        <v>0.139999999999986</v>
      </c>
      <c r="S9" s="27">
        <f>ROUND(R9*8053,2)</f>
        <v>1127.42</v>
      </c>
      <c r="T9" s="28">
        <f t="shared" si="4"/>
        <v>16870</v>
      </c>
      <c r="U9" s="26">
        <f>Q9+Q10+Q11+S9+T9+T10+T11</f>
        <v>46045.58</v>
      </c>
    </row>
    <row r="10" spans="1:21">
      <c r="A10" s="14">
        <v>3</v>
      </c>
      <c r="B10" s="14">
        <v>2</v>
      </c>
      <c r="C10" s="14">
        <v>12</v>
      </c>
      <c r="D10" s="14">
        <v>2</v>
      </c>
      <c r="E10" s="14" t="str">
        <f t="shared" ref="E10:E14" si="9">E9</f>
        <v>宅003</v>
      </c>
      <c r="F10" s="14">
        <v>12</v>
      </c>
      <c r="G10" s="14" t="s">
        <v>37</v>
      </c>
      <c r="H10" s="14" t="s">
        <v>36</v>
      </c>
      <c r="I10" s="18">
        <v>85</v>
      </c>
      <c r="J10" s="19">
        <v>86.04</v>
      </c>
      <c r="K10" s="20">
        <f t="shared" si="0"/>
        <v>898.2</v>
      </c>
      <c r="L10" s="21">
        <f t="shared" si="6"/>
        <v>361.32</v>
      </c>
      <c r="M10" s="21">
        <v>30</v>
      </c>
      <c r="N10" s="21">
        <f t="shared" si="8"/>
        <v>61.92</v>
      </c>
      <c r="O10" s="22">
        <f t="shared" si="2"/>
        <v>1351.44</v>
      </c>
      <c r="P10" s="23">
        <v>600</v>
      </c>
      <c r="Q10" s="26">
        <f t="shared" si="3"/>
        <v>1951.44</v>
      </c>
      <c r="R10" s="27"/>
      <c r="S10" s="27"/>
      <c r="T10" s="28">
        <f t="shared" si="4"/>
        <v>11185</v>
      </c>
      <c r="U10" s="26"/>
    </row>
    <row r="11" spans="1:21">
      <c r="A11" s="14">
        <v>3</v>
      </c>
      <c r="B11" s="14">
        <v>2</v>
      </c>
      <c r="C11" s="14">
        <v>12</v>
      </c>
      <c r="D11" s="14">
        <v>1</v>
      </c>
      <c r="E11" s="14" t="str">
        <f t="shared" si="9"/>
        <v>宅003</v>
      </c>
      <c r="F11" s="14">
        <v>12</v>
      </c>
      <c r="G11" s="14" t="s">
        <v>38</v>
      </c>
      <c r="H11" s="14" t="s">
        <v>36</v>
      </c>
      <c r="I11" s="18">
        <v>85</v>
      </c>
      <c r="J11" s="19">
        <v>84.33</v>
      </c>
      <c r="K11" s="20">
        <f t="shared" si="0"/>
        <v>880.44</v>
      </c>
      <c r="L11" s="21">
        <f t="shared" si="6"/>
        <v>354.24</v>
      </c>
      <c r="M11" s="21">
        <v>30</v>
      </c>
      <c r="N11" s="21">
        <f t="shared" si="8"/>
        <v>60.72</v>
      </c>
      <c r="O11" s="22">
        <f t="shared" si="2"/>
        <v>1325.4</v>
      </c>
      <c r="P11" s="23">
        <v>600</v>
      </c>
      <c r="Q11" s="26">
        <f t="shared" si="3"/>
        <v>1925.4</v>
      </c>
      <c r="R11" s="27"/>
      <c r="S11" s="27"/>
      <c r="T11" s="28">
        <f t="shared" si="4"/>
        <v>10963</v>
      </c>
      <c r="U11" s="26"/>
    </row>
    <row r="12" spans="1:21">
      <c r="A12" s="14">
        <v>6</v>
      </c>
      <c r="B12" s="14">
        <v>1</v>
      </c>
      <c r="C12" s="14">
        <v>12</v>
      </c>
      <c r="D12" s="14">
        <v>1</v>
      </c>
      <c r="E12" s="14" t="s">
        <v>39</v>
      </c>
      <c r="F12" s="14">
        <v>12</v>
      </c>
      <c r="G12" s="14" t="s">
        <v>40</v>
      </c>
      <c r="H12" s="14" t="s">
        <v>41</v>
      </c>
      <c r="I12" s="18">
        <v>130</v>
      </c>
      <c r="J12" s="19">
        <v>130.42</v>
      </c>
      <c r="K12" s="20">
        <f t="shared" si="0"/>
        <v>1361.64</v>
      </c>
      <c r="L12" s="21">
        <f t="shared" si="6"/>
        <v>547.8</v>
      </c>
      <c r="M12" s="21">
        <v>30</v>
      </c>
      <c r="N12" s="21">
        <f t="shared" si="8"/>
        <v>93.96</v>
      </c>
      <c r="O12" s="22">
        <f t="shared" si="2"/>
        <v>2033.4</v>
      </c>
      <c r="P12" s="23"/>
      <c r="Q12" s="26">
        <f t="shared" si="3"/>
        <v>2033.4</v>
      </c>
      <c r="R12" s="27">
        <f>J12+J13+J14-300</f>
        <v>1.63999999999999</v>
      </c>
      <c r="S12" s="27">
        <f>ROUND(R12*8053,2)</f>
        <v>13206.92</v>
      </c>
      <c r="T12" s="28">
        <f t="shared" si="4"/>
        <v>16955</v>
      </c>
      <c r="U12" s="26">
        <f>Q12+Q13+Q14+S12+T12+T13+T14</f>
        <v>58344.24</v>
      </c>
    </row>
    <row r="13" spans="1:21">
      <c r="A13" s="14">
        <v>6</v>
      </c>
      <c r="B13" s="14">
        <v>1</v>
      </c>
      <c r="C13" s="14">
        <v>12</v>
      </c>
      <c r="D13" s="14">
        <v>2</v>
      </c>
      <c r="E13" s="14" t="str">
        <f t="shared" si="9"/>
        <v>宅004</v>
      </c>
      <c r="F13" s="14">
        <v>12</v>
      </c>
      <c r="G13" s="14" t="s">
        <v>42</v>
      </c>
      <c r="H13" s="14" t="s">
        <v>43</v>
      </c>
      <c r="I13" s="18">
        <v>85</v>
      </c>
      <c r="J13" s="19">
        <v>86.47</v>
      </c>
      <c r="K13" s="20">
        <f t="shared" si="0"/>
        <v>902.76</v>
      </c>
      <c r="L13" s="21">
        <f t="shared" si="6"/>
        <v>363.12</v>
      </c>
      <c r="M13" s="21">
        <v>30</v>
      </c>
      <c r="N13" s="21">
        <f t="shared" si="8"/>
        <v>62.28</v>
      </c>
      <c r="O13" s="22">
        <f t="shared" si="2"/>
        <v>1358.16</v>
      </c>
      <c r="P13" s="23">
        <v>600</v>
      </c>
      <c r="Q13" s="26">
        <f t="shared" si="3"/>
        <v>1958.16</v>
      </c>
      <c r="R13" s="27"/>
      <c r="S13" s="27"/>
      <c r="T13" s="28">
        <f t="shared" si="4"/>
        <v>11241</v>
      </c>
      <c r="U13" s="26"/>
    </row>
    <row r="14" spans="1:21">
      <c r="A14" s="14">
        <v>6</v>
      </c>
      <c r="B14" s="14">
        <v>1</v>
      </c>
      <c r="C14" s="14">
        <v>12</v>
      </c>
      <c r="D14" s="14">
        <v>3</v>
      </c>
      <c r="E14" s="14" t="str">
        <f t="shared" si="9"/>
        <v>宅004</v>
      </c>
      <c r="F14" s="14">
        <v>12</v>
      </c>
      <c r="G14" s="14" t="s">
        <v>44</v>
      </c>
      <c r="H14" s="14" t="s">
        <v>45</v>
      </c>
      <c r="I14" s="18">
        <v>85</v>
      </c>
      <c r="J14" s="19">
        <v>84.75</v>
      </c>
      <c r="K14" s="20">
        <f t="shared" si="0"/>
        <v>884.76</v>
      </c>
      <c r="L14" s="21">
        <f t="shared" si="6"/>
        <v>355.92</v>
      </c>
      <c r="M14" s="21">
        <v>30</v>
      </c>
      <c r="N14" s="21">
        <f t="shared" si="8"/>
        <v>61.08</v>
      </c>
      <c r="O14" s="22">
        <f t="shared" si="2"/>
        <v>1331.76</v>
      </c>
      <c r="P14" s="23">
        <v>600</v>
      </c>
      <c r="Q14" s="26">
        <f t="shared" si="3"/>
        <v>1931.76</v>
      </c>
      <c r="R14" s="27"/>
      <c r="S14" s="27"/>
      <c r="T14" s="28">
        <f t="shared" si="4"/>
        <v>11018</v>
      </c>
      <c r="U14" s="26"/>
    </row>
    <row r="15" spans="1:21">
      <c r="A15" s="14">
        <v>6</v>
      </c>
      <c r="B15" s="14">
        <v>2</v>
      </c>
      <c r="C15" s="14">
        <v>9</v>
      </c>
      <c r="D15" s="14">
        <v>3</v>
      </c>
      <c r="E15" s="14" t="s">
        <v>46</v>
      </c>
      <c r="F15" s="14">
        <v>9</v>
      </c>
      <c r="G15" s="14" t="s">
        <v>47</v>
      </c>
      <c r="H15" s="14" t="s">
        <v>48</v>
      </c>
      <c r="I15" s="18">
        <v>130</v>
      </c>
      <c r="J15" s="19">
        <v>130.42</v>
      </c>
      <c r="K15" s="20">
        <f t="shared" si="0"/>
        <v>1361.64</v>
      </c>
      <c r="L15" s="21">
        <f t="shared" ref="L15:L23" si="10">ROUND(J15*0.3,2)*12</f>
        <v>469.56</v>
      </c>
      <c r="M15" s="21">
        <v>30</v>
      </c>
      <c r="N15" s="21">
        <f t="shared" si="8"/>
        <v>93.96</v>
      </c>
      <c r="O15" s="22">
        <f t="shared" si="2"/>
        <v>1955.16</v>
      </c>
      <c r="P15" s="23"/>
      <c r="Q15" s="26">
        <f t="shared" si="3"/>
        <v>1955.16</v>
      </c>
      <c r="R15" s="27">
        <f>J15+J16+J17-300</f>
        <v>1.63999999999999</v>
      </c>
      <c r="S15" s="27">
        <f>ROUND(R15*8053,2)</f>
        <v>13206.92</v>
      </c>
      <c r="T15" s="28">
        <f t="shared" si="4"/>
        <v>16955</v>
      </c>
      <c r="U15" s="26">
        <f>Q15+Q16+Q17+S15+T15+T16+T17</f>
        <v>58163.4</v>
      </c>
    </row>
    <row r="16" spans="1:21">
      <c r="A16" s="14">
        <v>6</v>
      </c>
      <c r="B16" s="14">
        <v>2</v>
      </c>
      <c r="C16" s="14">
        <v>9</v>
      </c>
      <c r="D16" s="14">
        <v>2</v>
      </c>
      <c r="E16" s="14" t="str">
        <f t="shared" ref="E16:E20" si="11">E15</f>
        <v>宅005</v>
      </c>
      <c r="F16" s="14">
        <v>9</v>
      </c>
      <c r="G16" s="14" t="s">
        <v>49</v>
      </c>
      <c r="H16" s="14" t="s">
        <v>50</v>
      </c>
      <c r="I16" s="18">
        <v>85</v>
      </c>
      <c r="J16" s="19">
        <v>86.47</v>
      </c>
      <c r="K16" s="20">
        <f t="shared" si="0"/>
        <v>902.76</v>
      </c>
      <c r="L16" s="21">
        <f t="shared" si="10"/>
        <v>311.28</v>
      </c>
      <c r="M16" s="21">
        <v>30</v>
      </c>
      <c r="N16" s="21">
        <f t="shared" si="8"/>
        <v>62.28</v>
      </c>
      <c r="O16" s="22">
        <f t="shared" si="2"/>
        <v>1306.32</v>
      </c>
      <c r="P16" s="23">
        <v>600</v>
      </c>
      <c r="Q16" s="26">
        <f t="shared" si="3"/>
        <v>1906.32</v>
      </c>
      <c r="R16" s="27"/>
      <c r="S16" s="27"/>
      <c r="T16" s="28">
        <f t="shared" si="4"/>
        <v>11241</v>
      </c>
      <c r="U16" s="26"/>
    </row>
    <row r="17" spans="1:21">
      <c r="A17" s="14">
        <v>6</v>
      </c>
      <c r="B17" s="14">
        <v>2</v>
      </c>
      <c r="C17" s="14">
        <v>9</v>
      </c>
      <c r="D17" s="14">
        <v>1</v>
      </c>
      <c r="E17" s="14" t="str">
        <f t="shared" si="11"/>
        <v>宅005</v>
      </c>
      <c r="F17" s="14">
        <v>9</v>
      </c>
      <c r="G17" s="14" t="s">
        <v>51</v>
      </c>
      <c r="H17" s="14" t="s">
        <v>50</v>
      </c>
      <c r="I17" s="18">
        <v>85</v>
      </c>
      <c r="J17" s="19">
        <v>84.75</v>
      </c>
      <c r="K17" s="20">
        <f t="shared" si="0"/>
        <v>884.76</v>
      </c>
      <c r="L17" s="21">
        <f t="shared" si="10"/>
        <v>305.16</v>
      </c>
      <c r="M17" s="21">
        <v>30</v>
      </c>
      <c r="N17" s="21">
        <f t="shared" si="8"/>
        <v>61.08</v>
      </c>
      <c r="O17" s="22">
        <f t="shared" si="2"/>
        <v>1281</v>
      </c>
      <c r="P17" s="23">
        <v>600</v>
      </c>
      <c r="Q17" s="26">
        <f t="shared" si="3"/>
        <v>1881</v>
      </c>
      <c r="R17" s="27"/>
      <c r="S17" s="27"/>
      <c r="T17" s="28">
        <f t="shared" si="4"/>
        <v>11018</v>
      </c>
      <c r="U17" s="26"/>
    </row>
    <row r="18" spans="1:21">
      <c r="A18" s="14">
        <v>6</v>
      </c>
      <c r="B18" s="14">
        <v>2</v>
      </c>
      <c r="C18" s="14">
        <v>11</v>
      </c>
      <c r="D18" s="14">
        <v>3</v>
      </c>
      <c r="E18" s="14" t="s">
        <v>52</v>
      </c>
      <c r="F18" s="14">
        <v>11</v>
      </c>
      <c r="G18" s="14" t="s">
        <v>53</v>
      </c>
      <c r="H18" s="14" t="s">
        <v>54</v>
      </c>
      <c r="I18" s="18">
        <v>130</v>
      </c>
      <c r="J18" s="19">
        <v>130.42</v>
      </c>
      <c r="K18" s="20">
        <f t="shared" si="0"/>
        <v>1361.64</v>
      </c>
      <c r="L18" s="21">
        <f t="shared" si="10"/>
        <v>469.56</v>
      </c>
      <c r="M18" s="21">
        <v>30</v>
      </c>
      <c r="N18" s="21">
        <f t="shared" si="8"/>
        <v>93.96</v>
      </c>
      <c r="O18" s="22">
        <f t="shared" si="2"/>
        <v>1955.16</v>
      </c>
      <c r="P18" s="23"/>
      <c r="Q18" s="26">
        <f t="shared" si="3"/>
        <v>1955.16</v>
      </c>
      <c r="R18" s="27">
        <f>J18+J19+J20-300</f>
        <v>1.63999999999999</v>
      </c>
      <c r="S18" s="27">
        <f>ROUND(R18*8053,2)</f>
        <v>13206.92</v>
      </c>
      <c r="T18" s="28">
        <f t="shared" si="4"/>
        <v>16955</v>
      </c>
      <c r="U18" s="26">
        <f>Q18+Q19+Q20+S18+T18+T19+T20</f>
        <v>58163.4</v>
      </c>
    </row>
    <row r="19" spans="1:21">
      <c r="A19" s="14">
        <v>6</v>
      </c>
      <c r="B19" s="14">
        <v>2</v>
      </c>
      <c r="C19" s="14">
        <v>11</v>
      </c>
      <c r="D19" s="14">
        <v>2</v>
      </c>
      <c r="E19" s="14" t="str">
        <f t="shared" si="11"/>
        <v>宅006</v>
      </c>
      <c r="F19" s="14">
        <v>11</v>
      </c>
      <c r="G19" s="14" t="s">
        <v>55</v>
      </c>
      <c r="H19" s="14" t="s">
        <v>56</v>
      </c>
      <c r="I19" s="18">
        <v>85</v>
      </c>
      <c r="J19" s="19">
        <v>86.47</v>
      </c>
      <c r="K19" s="20">
        <f t="shared" si="0"/>
        <v>902.76</v>
      </c>
      <c r="L19" s="21">
        <f t="shared" si="10"/>
        <v>311.28</v>
      </c>
      <c r="M19" s="21">
        <v>30</v>
      </c>
      <c r="N19" s="21">
        <f t="shared" si="8"/>
        <v>62.28</v>
      </c>
      <c r="O19" s="22">
        <f t="shared" si="2"/>
        <v>1306.32</v>
      </c>
      <c r="P19" s="23">
        <v>600</v>
      </c>
      <c r="Q19" s="26">
        <f t="shared" si="3"/>
        <v>1906.32</v>
      </c>
      <c r="R19" s="27"/>
      <c r="S19" s="27"/>
      <c r="T19" s="28">
        <f t="shared" si="4"/>
        <v>11241</v>
      </c>
      <c r="U19" s="26"/>
    </row>
    <row r="20" spans="1:21">
      <c r="A20" s="14">
        <v>6</v>
      </c>
      <c r="B20" s="14">
        <v>2</v>
      </c>
      <c r="C20" s="14">
        <v>11</v>
      </c>
      <c r="D20" s="14">
        <v>1</v>
      </c>
      <c r="E20" s="14" t="str">
        <f t="shared" si="11"/>
        <v>宅006</v>
      </c>
      <c r="F20" s="14">
        <v>11</v>
      </c>
      <c r="G20" s="14" t="s">
        <v>57</v>
      </c>
      <c r="H20" s="14" t="s">
        <v>56</v>
      </c>
      <c r="I20" s="18">
        <v>85</v>
      </c>
      <c r="J20" s="19">
        <v>84.75</v>
      </c>
      <c r="K20" s="20">
        <f t="shared" si="0"/>
        <v>884.76</v>
      </c>
      <c r="L20" s="21">
        <f t="shared" si="10"/>
        <v>305.16</v>
      </c>
      <c r="M20" s="21">
        <v>30</v>
      </c>
      <c r="N20" s="21">
        <f t="shared" si="8"/>
        <v>61.08</v>
      </c>
      <c r="O20" s="22">
        <f t="shared" si="2"/>
        <v>1281</v>
      </c>
      <c r="P20" s="23">
        <v>600</v>
      </c>
      <c r="Q20" s="26">
        <f t="shared" si="3"/>
        <v>1881</v>
      </c>
      <c r="R20" s="27"/>
      <c r="S20" s="27"/>
      <c r="T20" s="28">
        <f t="shared" si="4"/>
        <v>11018</v>
      </c>
      <c r="U20" s="26"/>
    </row>
    <row r="21" spans="1:21">
      <c r="A21" s="14">
        <v>6</v>
      </c>
      <c r="B21" s="14">
        <v>1</v>
      </c>
      <c r="C21" s="14">
        <v>11</v>
      </c>
      <c r="D21" s="14">
        <v>1</v>
      </c>
      <c r="E21" s="14" t="s">
        <v>58</v>
      </c>
      <c r="F21" s="14">
        <v>11</v>
      </c>
      <c r="G21" s="14" t="s">
        <v>59</v>
      </c>
      <c r="H21" s="14" t="s">
        <v>60</v>
      </c>
      <c r="I21" s="18">
        <v>130</v>
      </c>
      <c r="J21" s="19">
        <v>130.42</v>
      </c>
      <c r="K21" s="20">
        <f t="shared" si="0"/>
        <v>1361.64</v>
      </c>
      <c r="L21" s="21">
        <f t="shared" si="10"/>
        <v>469.56</v>
      </c>
      <c r="M21" s="21">
        <v>30</v>
      </c>
      <c r="N21" s="21">
        <f t="shared" si="8"/>
        <v>93.96</v>
      </c>
      <c r="O21" s="22">
        <f t="shared" si="2"/>
        <v>1955.16</v>
      </c>
      <c r="P21" s="23"/>
      <c r="Q21" s="26">
        <f t="shared" si="3"/>
        <v>1955.16</v>
      </c>
      <c r="R21" s="27">
        <f>J21+J22+J23-300</f>
        <v>1.63999999999999</v>
      </c>
      <c r="S21" s="27">
        <f>ROUND(R21*8053,2)</f>
        <v>13206.92</v>
      </c>
      <c r="T21" s="28">
        <f t="shared" si="4"/>
        <v>16955</v>
      </c>
      <c r="U21" s="26">
        <f>Q21+Q22+Q23+S21+T21+T22+T23</f>
        <v>58163.4</v>
      </c>
    </row>
    <row r="22" spans="1:21">
      <c r="A22" s="14">
        <v>6</v>
      </c>
      <c r="B22" s="14">
        <v>1</v>
      </c>
      <c r="C22" s="14">
        <v>11</v>
      </c>
      <c r="D22" s="14">
        <v>2</v>
      </c>
      <c r="E22" s="14" t="str">
        <f t="shared" ref="E22:E26" si="12">E21</f>
        <v>宅007</v>
      </c>
      <c r="F22" s="14">
        <v>11</v>
      </c>
      <c r="G22" s="14" t="s">
        <v>61</v>
      </c>
      <c r="H22" s="14" t="s">
        <v>62</v>
      </c>
      <c r="I22" s="18">
        <v>85</v>
      </c>
      <c r="J22" s="19">
        <v>86.47</v>
      </c>
      <c r="K22" s="20">
        <f t="shared" si="0"/>
        <v>902.76</v>
      </c>
      <c r="L22" s="21">
        <f t="shared" si="10"/>
        <v>311.28</v>
      </c>
      <c r="M22" s="21">
        <v>30</v>
      </c>
      <c r="N22" s="21">
        <f t="shared" si="8"/>
        <v>62.28</v>
      </c>
      <c r="O22" s="22">
        <f t="shared" si="2"/>
        <v>1306.32</v>
      </c>
      <c r="P22" s="23">
        <v>600</v>
      </c>
      <c r="Q22" s="26">
        <f t="shared" si="3"/>
        <v>1906.32</v>
      </c>
      <c r="R22" s="27"/>
      <c r="S22" s="27"/>
      <c r="T22" s="28">
        <f t="shared" si="4"/>
        <v>11241</v>
      </c>
      <c r="U22" s="26"/>
    </row>
    <row r="23" spans="1:21">
      <c r="A23" s="14">
        <v>6</v>
      </c>
      <c r="B23" s="14">
        <v>1</v>
      </c>
      <c r="C23" s="14">
        <v>11</v>
      </c>
      <c r="D23" s="14">
        <v>3</v>
      </c>
      <c r="E23" s="14" t="str">
        <f t="shared" si="12"/>
        <v>宅007</v>
      </c>
      <c r="F23" s="14">
        <v>11</v>
      </c>
      <c r="G23" s="14" t="s">
        <v>63</v>
      </c>
      <c r="H23" s="14" t="s">
        <v>62</v>
      </c>
      <c r="I23" s="18">
        <v>85</v>
      </c>
      <c r="J23" s="19">
        <v>84.75</v>
      </c>
      <c r="K23" s="20">
        <f t="shared" si="0"/>
        <v>884.76</v>
      </c>
      <c r="L23" s="21">
        <f t="shared" si="10"/>
        <v>305.16</v>
      </c>
      <c r="M23" s="21">
        <v>30</v>
      </c>
      <c r="N23" s="21">
        <f t="shared" si="8"/>
        <v>61.08</v>
      </c>
      <c r="O23" s="22">
        <f t="shared" si="2"/>
        <v>1281</v>
      </c>
      <c r="P23" s="23">
        <v>600</v>
      </c>
      <c r="Q23" s="26">
        <f t="shared" si="3"/>
        <v>1881</v>
      </c>
      <c r="R23" s="27"/>
      <c r="S23" s="27"/>
      <c r="T23" s="28">
        <f t="shared" si="4"/>
        <v>11018</v>
      </c>
      <c r="U23" s="26"/>
    </row>
    <row r="24" spans="1:21">
      <c r="A24" s="14">
        <v>6</v>
      </c>
      <c r="B24" s="14">
        <v>1</v>
      </c>
      <c r="C24" s="14">
        <v>16</v>
      </c>
      <c r="D24" s="14">
        <v>1</v>
      </c>
      <c r="E24" s="14" t="s">
        <v>64</v>
      </c>
      <c r="F24" s="14">
        <v>16</v>
      </c>
      <c r="G24" s="14" t="s">
        <v>65</v>
      </c>
      <c r="H24" s="14" t="s">
        <v>66</v>
      </c>
      <c r="I24" s="18">
        <v>130</v>
      </c>
      <c r="J24" s="19">
        <v>130.42</v>
      </c>
      <c r="K24" s="20">
        <f t="shared" si="0"/>
        <v>1361.64</v>
      </c>
      <c r="L24" s="21">
        <f t="shared" ref="L24:L29" si="13">ROUND(J24*0.35,2)*12</f>
        <v>547.8</v>
      </c>
      <c r="M24" s="21">
        <v>30</v>
      </c>
      <c r="N24" s="21">
        <f t="shared" si="8"/>
        <v>93.96</v>
      </c>
      <c r="O24" s="22">
        <f t="shared" si="2"/>
        <v>2033.4</v>
      </c>
      <c r="P24" s="23"/>
      <c r="Q24" s="26">
        <f t="shared" si="3"/>
        <v>2033.4</v>
      </c>
      <c r="R24" s="27">
        <f>J24+J25+J26-300</f>
        <v>1.63999999999999</v>
      </c>
      <c r="S24" s="27">
        <f>ROUND(R24*8053,2)</f>
        <v>13206.92</v>
      </c>
      <c r="T24" s="28">
        <f t="shared" si="4"/>
        <v>16955</v>
      </c>
      <c r="U24" s="26">
        <f>Q24+Q25+Q26+S24+T24+T25+T26</f>
        <v>58344.24</v>
      </c>
    </row>
    <row r="25" spans="1:21">
      <c r="A25" s="14">
        <v>6</v>
      </c>
      <c r="B25" s="14">
        <v>1</v>
      </c>
      <c r="C25" s="14">
        <v>16</v>
      </c>
      <c r="D25" s="14">
        <v>2</v>
      </c>
      <c r="E25" s="14" t="str">
        <f t="shared" si="12"/>
        <v>宅008</v>
      </c>
      <c r="F25" s="14">
        <v>16</v>
      </c>
      <c r="G25" s="14" t="s">
        <v>67</v>
      </c>
      <c r="H25" s="14" t="s">
        <v>66</v>
      </c>
      <c r="I25" s="18">
        <v>85</v>
      </c>
      <c r="J25" s="19">
        <v>86.47</v>
      </c>
      <c r="K25" s="20">
        <f t="shared" si="0"/>
        <v>902.76</v>
      </c>
      <c r="L25" s="21">
        <f t="shared" si="13"/>
        <v>363.12</v>
      </c>
      <c r="M25" s="21">
        <v>30</v>
      </c>
      <c r="N25" s="21">
        <f t="shared" si="8"/>
        <v>62.28</v>
      </c>
      <c r="O25" s="22">
        <f t="shared" si="2"/>
        <v>1358.16</v>
      </c>
      <c r="P25" s="23">
        <v>600</v>
      </c>
      <c r="Q25" s="26">
        <f t="shared" si="3"/>
        <v>1958.16</v>
      </c>
      <c r="R25" s="27"/>
      <c r="S25" s="27"/>
      <c r="T25" s="28">
        <f t="shared" si="4"/>
        <v>11241</v>
      </c>
      <c r="U25" s="26"/>
    </row>
    <row r="26" spans="1:21">
      <c r="A26" s="14">
        <v>6</v>
      </c>
      <c r="B26" s="14">
        <v>1</v>
      </c>
      <c r="C26" s="14">
        <v>16</v>
      </c>
      <c r="D26" s="14">
        <v>3</v>
      </c>
      <c r="E26" s="14" t="str">
        <f t="shared" si="12"/>
        <v>宅008</v>
      </c>
      <c r="F26" s="14">
        <v>16</v>
      </c>
      <c r="G26" s="14" t="s">
        <v>68</v>
      </c>
      <c r="H26" s="14" t="s">
        <v>66</v>
      </c>
      <c r="I26" s="18">
        <v>85</v>
      </c>
      <c r="J26" s="19">
        <v>84.75</v>
      </c>
      <c r="K26" s="20">
        <f t="shared" si="0"/>
        <v>884.76</v>
      </c>
      <c r="L26" s="21">
        <f t="shared" si="13"/>
        <v>355.92</v>
      </c>
      <c r="M26" s="21">
        <v>30</v>
      </c>
      <c r="N26" s="21">
        <f t="shared" si="8"/>
        <v>61.08</v>
      </c>
      <c r="O26" s="22">
        <f t="shared" si="2"/>
        <v>1331.76</v>
      </c>
      <c r="P26" s="23">
        <v>600</v>
      </c>
      <c r="Q26" s="26">
        <f t="shared" si="3"/>
        <v>1931.76</v>
      </c>
      <c r="R26" s="27"/>
      <c r="S26" s="27"/>
      <c r="T26" s="28">
        <f t="shared" si="4"/>
        <v>11018</v>
      </c>
      <c r="U26" s="26"/>
    </row>
    <row r="27" spans="1:21">
      <c r="A27" s="14">
        <v>6</v>
      </c>
      <c r="B27" s="14">
        <v>2</v>
      </c>
      <c r="C27" s="14">
        <v>13</v>
      </c>
      <c r="D27" s="14">
        <v>3</v>
      </c>
      <c r="E27" s="14" t="s">
        <v>69</v>
      </c>
      <c r="F27" s="14">
        <v>13</v>
      </c>
      <c r="G27" s="14" t="s">
        <v>70</v>
      </c>
      <c r="H27" s="14" t="s">
        <v>71</v>
      </c>
      <c r="I27" s="18">
        <v>130</v>
      </c>
      <c r="J27" s="19">
        <v>130.42</v>
      </c>
      <c r="K27" s="20">
        <f t="shared" si="0"/>
        <v>1361.64</v>
      </c>
      <c r="L27" s="21">
        <f t="shared" si="13"/>
        <v>547.8</v>
      </c>
      <c r="M27" s="21">
        <v>30</v>
      </c>
      <c r="N27" s="21">
        <f t="shared" si="8"/>
        <v>93.96</v>
      </c>
      <c r="O27" s="22">
        <f t="shared" si="2"/>
        <v>2033.4</v>
      </c>
      <c r="P27" s="23"/>
      <c r="Q27" s="26">
        <f t="shared" si="3"/>
        <v>2033.4</v>
      </c>
      <c r="R27" s="27">
        <f>J27+J28+J29-300</f>
        <v>1.63999999999999</v>
      </c>
      <c r="S27" s="27">
        <f>ROUND(R27*8053,2)</f>
        <v>13206.92</v>
      </c>
      <c r="T27" s="28">
        <f t="shared" si="4"/>
        <v>16955</v>
      </c>
      <c r="U27" s="26">
        <f>Q27+Q28+Q29+S27+T27+T28+T29</f>
        <v>58344.24</v>
      </c>
    </row>
    <row r="28" spans="1:21">
      <c r="A28" s="14">
        <v>6</v>
      </c>
      <c r="B28" s="14">
        <v>2</v>
      </c>
      <c r="C28" s="14">
        <v>13</v>
      </c>
      <c r="D28" s="14">
        <v>2</v>
      </c>
      <c r="E28" s="14" t="str">
        <f t="shared" ref="E28:E32" si="14">E27</f>
        <v>宅009</v>
      </c>
      <c r="F28" s="14">
        <v>13</v>
      </c>
      <c r="G28" s="14" t="s">
        <v>72</v>
      </c>
      <c r="H28" s="14" t="s">
        <v>71</v>
      </c>
      <c r="I28" s="18">
        <v>85</v>
      </c>
      <c r="J28" s="19">
        <v>86.47</v>
      </c>
      <c r="K28" s="20">
        <f t="shared" si="0"/>
        <v>902.76</v>
      </c>
      <c r="L28" s="21">
        <f t="shared" si="13"/>
        <v>363.12</v>
      </c>
      <c r="M28" s="21">
        <v>30</v>
      </c>
      <c r="N28" s="21">
        <f t="shared" si="8"/>
        <v>62.28</v>
      </c>
      <c r="O28" s="22">
        <f t="shared" si="2"/>
        <v>1358.16</v>
      </c>
      <c r="P28" s="23">
        <v>600</v>
      </c>
      <c r="Q28" s="26">
        <f t="shared" si="3"/>
        <v>1958.16</v>
      </c>
      <c r="R28" s="27"/>
      <c r="S28" s="27"/>
      <c r="T28" s="28">
        <f t="shared" si="4"/>
        <v>11241</v>
      </c>
      <c r="U28" s="26"/>
    </row>
    <row r="29" spans="1:21">
      <c r="A29" s="14">
        <v>6</v>
      </c>
      <c r="B29" s="14">
        <v>2</v>
      </c>
      <c r="C29" s="14">
        <v>13</v>
      </c>
      <c r="D29" s="14">
        <v>1</v>
      </c>
      <c r="E29" s="14" t="str">
        <f t="shared" si="14"/>
        <v>宅009</v>
      </c>
      <c r="F29" s="14">
        <v>13</v>
      </c>
      <c r="G29" s="14" t="s">
        <v>73</v>
      </c>
      <c r="H29" s="14" t="s">
        <v>71</v>
      </c>
      <c r="I29" s="18">
        <v>85</v>
      </c>
      <c r="J29" s="19">
        <v>84.75</v>
      </c>
      <c r="K29" s="20">
        <f t="shared" si="0"/>
        <v>884.76</v>
      </c>
      <c r="L29" s="21">
        <f t="shared" si="13"/>
        <v>355.92</v>
      </c>
      <c r="M29" s="21">
        <v>30</v>
      </c>
      <c r="N29" s="21">
        <f t="shared" si="8"/>
        <v>61.08</v>
      </c>
      <c r="O29" s="22">
        <f t="shared" si="2"/>
        <v>1331.76</v>
      </c>
      <c r="P29" s="23">
        <v>600</v>
      </c>
      <c r="Q29" s="26">
        <f t="shared" si="3"/>
        <v>1931.76</v>
      </c>
      <c r="R29" s="27"/>
      <c r="S29" s="27"/>
      <c r="T29" s="28">
        <f t="shared" si="4"/>
        <v>11018</v>
      </c>
      <c r="U29" s="26"/>
    </row>
    <row r="30" spans="1:21">
      <c r="A30" s="14">
        <v>6</v>
      </c>
      <c r="B30" s="14">
        <v>1</v>
      </c>
      <c r="C30" s="14">
        <v>7</v>
      </c>
      <c r="D30" s="14">
        <v>1</v>
      </c>
      <c r="E30" s="14" t="s">
        <v>74</v>
      </c>
      <c r="F30" s="14">
        <v>7</v>
      </c>
      <c r="G30" s="14" t="s">
        <v>75</v>
      </c>
      <c r="H30" s="14" t="s">
        <v>76</v>
      </c>
      <c r="I30" s="18">
        <v>130</v>
      </c>
      <c r="J30" s="19">
        <v>130.42</v>
      </c>
      <c r="K30" s="20">
        <f t="shared" si="0"/>
        <v>1361.64</v>
      </c>
      <c r="L30" s="21">
        <f t="shared" ref="L30:L32" si="15">ROUND(J30*0.3,2)*12</f>
        <v>469.56</v>
      </c>
      <c r="M30" s="21">
        <v>30</v>
      </c>
      <c r="N30" s="21">
        <f t="shared" si="8"/>
        <v>93.96</v>
      </c>
      <c r="O30" s="22">
        <f t="shared" si="2"/>
        <v>1955.16</v>
      </c>
      <c r="P30" s="23"/>
      <c r="Q30" s="26">
        <f t="shared" si="3"/>
        <v>1955.16</v>
      </c>
      <c r="R30" s="27">
        <f>J30+J31+J32-300</f>
        <v>1.63999999999999</v>
      </c>
      <c r="S30" s="27">
        <f>ROUND(R30*8053,2)</f>
        <v>13206.92</v>
      </c>
      <c r="T30" s="28">
        <f t="shared" si="4"/>
        <v>16955</v>
      </c>
      <c r="U30" s="26">
        <f>Q30+Q31+Q32+S30+T30+T31+T32</f>
        <v>58163.4</v>
      </c>
    </row>
    <row r="31" spans="1:21">
      <c r="A31" s="14">
        <v>6</v>
      </c>
      <c r="B31" s="14">
        <v>1</v>
      </c>
      <c r="C31" s="14">
        <v>7</v>
      </c>
      <c r="D31" s="14">
        <v>2</v>
      </c>
      <c r="E31" s="14" t="str">
        <f t="shared" si="14"/>
        <v>宅010</v>
      </c>
      <c r="F31" s="14">
        <v>7</v>
      </c>
      <c r="G31" s="14" t="s">
        <v>77</v>
      </c>
      <c r="H31" s="14" t="s">
        <v>76</v>
      </c>
      <c r="I31" s="18">
        <v>85</v>
      </c>
      <c r="J31" s="19">
        <v>86.47</v>
      </c>
      <c r="K31" s="20">
        <f t="shared" si="0"/>
        <v>902.76</v>
      </c>
      <c r="L31" s="21">
        <f t="shared" si="15"/>
        <v>311.28</v>
      </c>
      <c r="M31" s="21">
        <v>30</v>
      </c>
      <c r="N31" s="21">
        <f t="shared" si="8"/>
        <v>62.28</v>
      </c>
      <c r="O31" s="22">
        <f t="shared" si="2"/>
        <v>1306.32</v>
      </c>
      <c r="P31" s="23">
        <v>600</v>
      </c>
      <c r="Q31" s="26">
        <f t="shared" si="3"/>
        <v>1906.32</v>
      </c>
      <c r="R31" s="27"/>
      <c r="S31" s="27"/>
      <c r="T31" s="28">
        <f t="shared" si="4"/>
        <v>11241</v>
      </c>
      <c r="U31" s="26"/>
    </row>
    <row r="32" spans="1:21">
      <c r="A32" s="14">
        <v>6</v>
      </c>
      <c r="B32" s="14">
        <v>1</v>
      </c>
      <c r="C32" s="14">
        <v>7</v>
      </c>
      <c r="D32" s="14">
        <v>3</v>
      </c>
      <c r="E32" s="14" t="str">
        <f t="shared" si="14"/>
        <v>宅010</v>
      </c>
      <c r="F32" s="14">
        <v>7</v>
      </c>
      <c r="G32" s="14" t="s">
        <v>78</v>
      </c>
      <c r="H32" s="14" t="s">
        <v>76</v>
      </c>
      <c r="I32" s="18">
        <v>85</v>
      </c>
      <c r="J32" s="19">
        <v>84.75</v>
      </c>
      <c r="K32" s="20">
        <f t="shared" si="0"/>
        <v>884.76</v>
      </c>
      <c r="L32" s="21">
        <f t="shared" si="15"/>
        <v>305.16</v>
      </c>
      <c r="M32" s="21">
        <v>30</v>
      </c>
      <c r="N32" s="21">
        <f t="shared" si="8"/>
        <v>61.08</v>
      </c>
      <c r="O32" s="22">
        <f t="shared" si="2"/>
        <v>1281</v>
      </c>
      <c r="P32" s="23">
        <v>600</v>
      </c>
      <c r="Q32" s="26">
        <f t="shared" si="3"/>
        <v>1881</v>
      </c>
      <c r="R32" s="27"/>
      <c r="S32" s="27"/>
      <c r="T32" s="28">
        <f t="shared" si="4"/>
        <v>11018</v>
      </c>
      <c r="U32" s="26"/>
    </row>
    <row r="33" spans="1:21">
      <c r="A33" s="14">
        <v>6</v>
      </c>
      <c r="B33" s="14">
        <v>1</v>
      </c>
      <c r="C33" s="14">
        <v>13</v>
      </c>
      <c r="D33" s="14">
        <v>1</v>
      </c>
      <c r="E33" s="14" t="s">
        <v>79</v>
      </c>
      <c r="F33" s="14">
        <v>13</v>
      </c>
      <c r="G33" s="14" t="s">
        <v>80</v>
      </c>
      <c r="H33" s="14" t="s">
        <v>81</v>
      </c>
      <c r="I33" s="18">
        <v>130</v>
      </c>
      <c r="J33" s="19">
        <v>130.42</v>
      </c>
      <c r="K33" s="20">
        <f t="shared" si="0"/>
        <v>1361.64</v>
      </c>
      <c r="L33" s="21">
        <f t="shared" ref="L33:L35" si="16">ROUND(J33*0.35,2)*12</f>
        <v>547.8</v>
      </c>
      <c r="M33" s="21">
        <v>30</v>
      </c>
      <c r="N33" s="21">
        <f t="shared" si="8"/>
        <v>93.96</v>
      </c>
      <c r="O33" s="22">
        <f t="shared" si="2"/>
        <v>2033.4</v>
      </c>
      <c r="P33" s="23"/>
      <c r="Q33" s="26">
        <f t="shared" si="3"/>
        <v>2033.4</v>
      </c>
      <c r="R33" s="27">
        <f>J33+J34+J35-300</f>
        <v>1.63999999999999</v>
      </c>
      <c r="S33" s="27">
        <f>ROUND(R33*8053,2)</f>
        <v>13206.92</v>
      </c>
      <c r="T33" s="28">
        <f t="shared" si="4"/>
        <v>16955</v>
      </c>
      <c r="U33" s="26">
        <f>Q33+Q34+Q35+S33+T33+T34+T35</f>
        <v>58344.24</v>
      </c>
    </row>
    <row r="34" spans="1:21">
      <c r="A34" s="14">
        <v>6</v>
      </c>
      <c r="B34" s="14">
        <v>1</v>
      </c>
      <c r="C34" s="14">
        <v>13</v>
      </c>
      <c r="D34" s="14">
        <v>2</v>
      </c>
      <c r="E34" s="14" t="str">
        <f t="shared" ref="E34:E38" si="17">E33</f>
        <v>宅011</v>
      </c>
      <c r="F34" s="14">
        <v>13</v>
      </c>
      <c r="G34" s="14" t="s">
        <v>82</v>
      </c>
      <c r="H34" s="14" t="s">
        <v>81</v>
      </c>
      <c r="I34" s="18">
        <v>85</v>
      </c>
      <c r="J34" s="19">
        <v>86.47</v>
      </c>
      <c r="K34" s="20">
        <f t="shared" si="0"/>
        <v>902.76</v>
      </c>
      <c r="L34" s="21">
        <f t="shared" si="16"/>
        <v>363.12</v>
      </c>
      <c r="M34" s="21">
        <v>30</v>
      </c>
      <c r="N34" s="21">
        <f t="shared" si="8"/>
        <v>62.28</v>
      </c>
      <c r="O34" s="22">
        <f t="shared" si="2"/>
        <v>1358.16</v>
      </c>
      <c r="P34" s="23">
        <v>600</v>
      </c>
      <c r="Q34" s="26">
        <f t="shared" si="3"/>
        <v>1958.16</v>
      </c>
      <c r="R34" s="27"/>
      <c r="S34" s="27"/>
      <c r="T34" s="28">
        <f t="shared" si="4"/>
        <v>11241</v>
      </c>
      <c r="U34" s="26"/>
    </row>
    <row r="35" spans="1:21">
      <c r="A35" s="14">
        <v>6</v>
      </c>
      <c r="B35" s="14">
        <v>1</v>
      </c>
      <c r="C35" s="14">
        <v>13</v>
      </c>
      <c r="D35" s="14">
        <v>3</v>
      </c>
      <c r="E35" s="14" t="str">
        <f t="shared" si="17"/>
        <v>宅011</v>
      </c>
      <c r="F35" s="14">
        <v>13</v>
      </c>
      <c r="G35" s="14" t="s">
        <v>83</v>
      </c>
      <c r="H35" s="14" t="s">
        <v>84</v>
      </c>
      <c r="I35" s="18">
        <v>85</v>
      </c>
      <c r="J35" s="19">
        <v>84.75</v>
      </c>
      <c r="K35" s="20">
        <f t="shared" si="0"/>
        <v>884.76</v>
      </c>
      <c r="L35" s="21">
        <f t="shared" si="16"/>
        <v>355.92</v>
      </c>
      <c r="M35" s="21">
        <v>30</v>
      </c>
      <c r="N35" s="21">
        <f t="shared" si="8"/>
        <v>61.08</v>
      </c>
      <c r="O35" s="22">
        <f t="shared" si="2"/>
        <v>1331.76</v>
      </c>
      <c r="P35" s="23">
        <v>600</v>
      </c>
      <c r="Q35" s="26">
        <f t="shared" si="3"/>
        <v>1931.76</v>
      </c>
      <c r="R35" s="27"/>
      <c r="S35" s="27"/>
      <c r="T35" s="28">
        <f t="shared" si="4"/>
        <v>11018</v>
      </c>
      <c r="U35" s="26"/>
    </row>
    <row r="36" spans="1:21">
      <c r="A36" s="14">
        <v>6</v>
      </c>
      <c r="B36" s="14">
        <v>2</v>
      </c>
      <c r="C36" s="14">
        <v>10</v>
      </c>
      <c r="D36" s="14">
        <v>3</v>
      </c>
      <c r="E36" s="14" t="s">
        <v>85</v>
      </c>
      <c r="F36" s="14">
        <v>10</v>
      </c>
      <c r="G36" s="14" t="s">
        <v>86</v>
      </c>
      <c r="H36" s="14" t="s">
        <v>87</v>
      </c>
      <c r="I36" s="18">
        <v>130</v>
      </c>
      <c r="J36" s="19">
        <v>130.42</v>
      </c>
      <c r="K36" s="20">
        <f t="shared" si="0"/>
        <v>1361.64</v>
      </c>
      <c r="L36" s="21">
        <f t="shared" ref="L36:L41" si="18">ROUND(J36*0.3,2)*12</f>
        <v>469.56</v>
      </c>
      <c r="M36" s="21">
        <v>30</v>
      </c>
      <c r="N36" s="21">
        <f t="shared" si="8"/>
        <v>93.96</v>
      </c>
      <c r="O36" s="22">
        <f t="shared" si="2"/>
        <v>1955.16</v>
      </c>
      <c r="P36" s="23"/>
      <c r="Q36" s="26">
        <f t="shared" si="3"/>
        <v>1955.16</v>
      </c>
      <c r="R36" s="27">
        <f>J36+J37+J38-300</f>
        <v>1.63999999999999</v>
      </c>
      <c r="S36" s="27">
        <f>ROUND(R36*8053,2)</f>
        <v>13206.92</v>
      </c>
      <c r="T36" s="28">
        <f t="shared" si="4"/>
        <v>16955</v>
      </c>
      <c r="U36" s="26">
        <f>Q36+Q37+Q38+S36+T36+T37+T38</f>
        <v>58163.4</v>
      </c>
    </row>
    <row r="37" spans="1:21">
      <c r="A37" s="14">
        <v>6</v>
      </c>
      <c r="B37" s="14">
        <v>2</v>
      </c>
      <c r="C37" s="14">
        <v>10</v>
      </c>
      <c r="D37" s="14">
        <v>2</v>
      </c>
      <c r="E37" s="14" t="str">
        <f t="shared" si="17"/>
        <v>宅012</v>
      </c>
      <c r="F37" s="14">
        <v>10</v>
      </c>
      <c r="G37" s="14" t="s">
        <v>88</v>
      </c>
      <c r="H37" s="14" t="s">
        <v>87</v>
      </c>
      <c r="I37" s="18">
        <v>85</v>
      </c>
      <c r="J37" s="19">
        <v>86.47</v>
      </c>
      <c r="K37" s="20">
        <f t="shared" si="0"/>
        <v>902.76</v>
      </c>
      <c r="L37" s="21">
        <f t="shared" si="18"/>
        <v>311.28</v>
      </c>
      <c r="M37" s="21">
        <v>30</v>
      </c>
      <c r="N37" s="21">
        <f t="shared" si="8"/>
        <v>62.28</v>
      </c>
      <c r="O37" s="22">
        <f t="shared" si="2"/>
        <v>1306.32</v>
      </c>
      <c r="P37" s="23">
        <v>600</v>
      </c>
      <c r="Q37" s="26">
        <f t="shared" si="3"/>
        <v>1906.32</v>
      </c>
      <c r="R37" s="27"/>
      <c r="S37" s="27"/>
      <c r="T37" s="28">
        <f t="shared" si="4"/>
        <v>11241</v>
      </c>
      <c r="U37" s="26"/>
    </row>
    <row r="38" spans="1:21">
      <c r="A38" s="14">
        <v>6</v>
      </c>
      <c r="B38" s="14">
        <v>2</v>
      </c>
      <c r="C38" s="14">
        <v>10</v>
      </c>
      <c r="D38" s="14">
        <v>1</v>
      </c>
      <c r="E38" s="14" t="str">
        <f t="shared" si="17"/>
        <v>宅012</v>
      </c>
      <c r="F38" s="14">
        <v>10</v>
      </c>
      <c r="G38" s="14" t="s">
        <v>89</v>
      </c>
      <c r="H38" s="14" t="s">
        <v>87</v>
      </c>
      <c r="I38" s="18">
        <v>85</v>
      </c>
      <c r="J38" s="19">
        <v>84.75</v>
      </c>
      <c r="K38" s="20">
        <f t="shared" si="0"/>
        <v>884.76</v>
      </c>
      <c r="L38" s="21">
        <f t="shared" si="18"/>
        <v>305.16</v>
      </c>
      <c r="M38" s="21">
        <v>30</v>
      </c>
      <c r="N38" s="21">
        <f t="shared" si="8"/>
        <v>61.08</v>
      </c>
      <c r="O38" s="22">
        <f t="shared" si="2"/>
        <v>1281</v>
      </c>
      <c r="P38" s="23">
        <v>600</v>
      </c>
      <c r="Q38" s="26">
        <f t="shared" si="3"/>
        <v>1881</v>
      </c>
      <c r="R38" s="27"/>
      <c r="S38" s="27"/>
      <c r="T38" s="28">
        <f t="shared" si="4"/>
        <v>11018</v>
      </c>
      <c r="U38" s="26"/>
    </row>
    <row r="39" spans="1:21">
      <c r="A39" s="14">
        <v>6</v>
      </c>
      <c r="B39" s="14">
        <v>1</v>
      </c>
      <c r="C39" s="14">
        <v>10</v>
      </c>
      <c r="D39" s="14">
        <v>1</v>
      </c>
      <c r="E39" s="14" t="s">
        <v>90</v>
      </c>
      <c r="F39" s="14">
        <v>10</v>
      </c>
      <c r="G39" s="14" t="s">
        <v>91</v>
      </c>
      <c r="H39" s="14" t="s">
        <v>92</v>
      </c>
      <c r="I39" s="18">
        <v>130</v>
      </c>
      <c r="J39" s="19">
        <v>130.42</v>
      </c>
      <c r="K39" s="20">
        <f t="shared" si="0"/>
        <v>1361.64</v>
      </c>
      <c r="L39" s="21">
        <f t="shared" si="18"/>
        <v>469.56</v>
      </c>
      <c r="M39" s="21">
        <v>30</v>
      </c>
      <c r="N39" s="21">
        <f t="shared" si="8"/>
        <v>93.96</v>
      </c>
      <c r="O39" s="22">
        <f t="shared" si="2"/>
        <v>1955.16</v>
      </c>
      <c r="P39" s="23"/>
      <c r="Q39" s="26">
        <f t="shared" si="3"/>
        <v>1955.16</v>
      </c>
      <c r="R39" s="27">
        <f>J39+J40+J41-300</f>
        <v>1.63999999999999</v>
      </c>
      <c r="S39" s="27">
        <f>ROUND(R39*8053,2)</f>
        <v>13206.92</v>
      </c>
      <c r="T39" s="28">
        <f t="shared" si="4"/>
        <v>16955</v>
      </c>
      <c r="U39" s="26">
        <f>Q39+Q40+Q41+S39+T39+T40+T41</f>
        <v>58102.32</v>
      </c>
    </row>
    <row r="40" spans="1:21">
      <c r="A40" s="14">
        <v>6</v>
      </c>
      <c r="B40" s="14">
        <v>1</v>
      </c>
      <c r="C40" s="14">
        <v>10</v>
      </c>
      <c r="D40" s="14">
        <v>2</v>
      </c>
      <c r="E40" s="14" t="str">
        <f t="shared" ref="E40:E44" si="19">E39</f>
        <v>宅013</v>
      </c>
      <c r="F40" s="14">
        <v>10</v>
      </c>
      <c r="G40" s="14" t="s">
        <v>93</v>
      </c>
      <c r="H40" s="14" t="s">
        <v>92</v>
      </c>
      <c r="I40" s="18">
        <v>85</v>
      </c>
      <c r="J40" s="19">
        <v>86.47</v>
      </c>
      <c r="K40" s="20">
        <f t="shared" si="0"/>
        <v>902.76</v>
      </c>
      <c r="L40" s="21">
        <f t="shared" si="18"/>
        <v>311.28</v>
      </c>
      <c r="M40" s="21">
        <v>30</v>
      </c>
      <c r="N40" s="21">
        <f t="shared" si="8"/>
        <v>62.28</v>
      </c>
      <c r="O40" s="22">
        <f t="shared" si="2"/>
        <v>1306.32</v>
      </c>
      <c r="P40" s="23">
        <v>600</v>
      </c>
      <c r="Q40" s="26">
        <f t="shared" si="3"/>
        <v>1906.32</v>
      </c>
      <c r="R40" s="27"/>
      <c r="S40" s="27"/>
      <c r="T40" s="28">
        <f t="shared" si="4"/>
        <v>11241</v>
      </c>
      <c r="U40" s="26"/>
    </row>
    <row r="41" spans="1:21">
      <c r="A41" s="14">
        <v>6</v>
      </c>
      <c r="B41" s="14">
        <v>1</v>
      </c>
      <c r="C41" s="14">
        <v>1</v>
      </c>
      <c r="D41" s="14">
        <v>1</v>
      </c>
      <c r="E41" s="14" t="str">
        <f t="shared" si="19"/>
        <v>宅013</v>
      </c>
      <c r="F41" s="14">
        <v>1</v>
      </c>
      <c r="G41" s="14" t="s">
        <v>94</v>
      </c>
      <c r="H41" s="14" t="s">
        <v>92</v>
      </c>
      <c r="I41" s="18">
        <v>85</v>
      </c>
      <c r="J41" s="19">
        <v>84.75</v>
      </c>
      <c r="K41" s="20">
        <f t="shared" si="0"/>
        <v>884.76</v>
      </c>
      <c r="L41" s="21">
        <f t="shared" si="18"/>
        <v>305.16</v>
      </c>
      <c r="M41" s="21">
        <v>30</v>
      </c>
      <c r="N41" s="21"/>
      <c r="O41" s="22">
        <f t="shared" si="2"/>
        <v>1219.92</v>
      </c>
      <c r="P41" s="23">
        <v>600</v>
      </c>
      <c r="Q41" s="26">
        <f t="shared" si="3"/>
        <v>1819.92</v>
      </c>
      <c r="R41" s="27"/>
      <c r="S41" s="27"/>
      <c r="T41" s="28">
        <f t="shared" si="4"/>
        <v>11018</v>
      </c>
      <c r="U41" s="26"/>
    </row>
    <row r="42" spans="1:21">
      <c r="A42" s="14">
        <v>6</v>
      </c>
      <c r="B42" s="14">
        <v>2</v>
      </c>
      <c r="C42" s="14">
        <v>16</v>
      </c>
      <c r="D42" s="14">
        <v>2</v>
      </c>
      <c r="E42" s="14" t="s">
        <v>95</v>
      </c>
      <c r="F42" s="14">
        <v>16</v>
      </c>
      <c r="G42" s="14" t="s">
        <v>96</v>
      </c>
      <c r="H42" s="14" t="s">
        <v>97</v>
      </c>
      <c r="I42" s="18">
        <v>130</v>
      </c>
      <c r="J42" s="19">
        <v>130.42</v>
      </c>
      <c r="K42" s="20">
        <f t="shared" si="0"/>
        <v>1361.64</v>
      </c>
      <c r="L42" s="21">
        <f t="shared" ref="L42:L44" si="20">ROUND(J42*0.35,2)*12</f>
        <v>547.8</v>
      </c>
      <c r="M42" s="21">
        <v>30</v>
      </c>
      <c r="N42" s="21">
        <f t="shared" ref="N42:N46" si="21">ROUND(J42*0.06,2)*12</f>
        <v>93.96</v>
      </c>
      <c r="O42" s="22">
        <f t="shared" si="2"/>
        <v>2033.4</v>
      </c>
      <c r="P42" s="23"/>
      <c r="Q42" s="26">
        <f t="shared" si="3"/>
        <v>2033.4</v>
      </c>
      <c r="R42" s="27">
        <f>J42+J43+J44-300</f>
        <v>1.63999999999999</v>
      </c>
      <c r="S42" s="27">
        <f>ROUND(R42*8053,2)</f>
        <v>13206.92</v>
      </c>
      <c r="T42" s="28">
        <f t="shared" si="4"/>
        <v>16955</v>
      </c>
      <c r="U42" s="26">
        <f>Q42+Q43+Q44+S42+T42+T43+T44</f>
        <v>58344.24</v>
      </c>
    </row>
    <row r="43" spans="1:21">
      <c r="A43" s="14">
        <v>6</v>
      </c>
      <c r="B43" s="14">
        <v>2</v>
      </c>
      <c r="C43" s="14">
        <v>16</v>
      </c>
      <c r="D43" s="14">
        <v>1</v>
      </c>
      <c r="E43" s="14" t="str">
        <f t="shared" si="19"/>
        <v>宅014</v>
      </c>
      <c r="F43" s="14">
        <v>16</v>
      </c>
      <c r="G43" s="14" t="s">
        <v>98</v>
      </c>
      <c r="H43" s="14" t="s">
        <v>99</v>
      </c>
      <c r="I43" s="18">
        <v>85</v>
      </c>
      <c r="J43" s="19">
        <v>86.47</v>
      </c>
      <c r="K43" s="20">
        <f t="shared" si="0"/>
        <v>902.76</v>
      </c>
      <c r="L43" s="21">
        <f t="shared" si="20"/>
        <v>363.12</v>
      </c>
      <c r="M43" s="21">
        <v>30</v>
      </c>
      <c r="N43" s="21">
        <f t="shared" si="21"/>
        <v>62.28</v>
      </c>
      <c r="O43" s="22">
        <f t="shared" si="2"/>
        <v>1358.16</v>
      </c>
      <c r="P43" s="23">
        <v>600</v>
      </c>
      <c r="Q43" s="26">
        <f t="shared" si="3"/>
        <v>1958.16</v>
      </c>
      <c r="R43" s="27"/>
      <c r="S43" s="27"/>
      <c r="T43" s="28">
        <f t="shared" si="4"/>
        <v>11241</v>
      </c>
      <c r="U43" s="26"/>
    </row>
    <row r="44" spans="1:21">
      <c r="A44" s="14">
        <v>6</v>
      </c>
      <c r="B44" s="14">
        <v>2</v>
      </c>
      <c r="C44" s="14">
        <v>16</v>
      </c>
      <c r="D44" s="14">
        <v>2</v>
      </c>
      <c r="E44" s="14" t="str">
        <f t="shared" si="19"/>
        <v>宅014</v>
      </c>
      <c r="F44" s="14">
        <v>16</v>
      </c>
      <c r="G44" s="14" t="s">
        <v>100</v>
      </c>
      <c r="H44" s="14" t="s">
        <v>99</v>
      </c>
      <c r="I44" s="18">
        <v>85</v>
      </c>
      <c r="J44" s="19">
        <v>84.75</v>
      </c>
      <c r="K44" s="20">
        <f t="shared" si="0"/>
        <v>884.76</v>
      </c>
      <c r="L44" s="21">
        <f t="shared" si="20"/>
        <v>355.92</v>
      </c>
      <c r="M44" s="21">
        <v>30</v>
      </c>
      <c r="N44" s="21">
        <f t="shared" si="21"/>
        <v>61.08</v>
      </c>
      <c r="O44" s="22">
        <f t="shared" si="2"/>
        <v>1331.76</v>
      </c>
      <c r="P44" s="23">
        <v>600</v>
      </c>
      <c r="Q44" s="26">
        <f t="shared" si="3"/>
        <v>1931.76</v>
      </c>
      <c r="R44" s="27"/>
      <c r="S44" s="27"/>
      <c r="T44" s="28">
        <f t="shared" si="4"/>
        <v>11018</v>
      </c>
      <c r="U44" s="26"/>
    </row>
    <row r="45" spans="1:21">
      <c r="A45" s="14">
        <v>5</v>
      </c>
      <c r="B45" s="14">
        <v>2</v>
      </c>
      <c r="C45" s="14">
        <v>9</v>
      </c>
      <c r="D45" s="14">
        <v>3</v>
      </c>
      <c r="E45" s="14" t="s">
        <v>101</v>
      </c>
      <c r="F45" s="14">
        <v>9</v>
      </c>
      <c r="G45" s="14" t="s">
        <v>102</v>
      </c>
      <c r="H45" s="14" t="s">
        <v>103</v>
      </c>
      <c r="I45" s="18">
        <v>130</v>
      </c>
      <c r="J45" s="19">
        <v>130.98</v>
      </c>
      <c r="K45" s="20">
        <f t="shared" si="0"/>
        <v>1367.4</v>
      </c>
      <c r="L45" s="21">
        <f t="shared" ref="L45:L50" si="22">ROUND(J45*0.3,2)*12</f>
        <v>471.48</v>
      </c>
      <c r="M45" s="21">
        <v>30</v>
      </c>
      <c r="N45" s="21">
        <f t="shared" si="21"/>
        <v>94.32</v>
      </c>
      <c r="O45" s="22">
        <f t="shared" si="2"/>
        <v>1963.2</v>
      </c>
      <c r="P45" s="23"/>
      <c r="Q45" s="26">
        <f t="shared" si="3"/>
        <v>1963.2</v>
      </c>
      <c r="R45" s="27">
        <f>J45+J46+J47-300</f>
        <v>2.93000000000001</v>
      </c>
      <c r="S45" s="27">
        <f>ROUND(R45*8053,2)</f>
        <v>23595.29</v>
      </c>
      <c r="T45" s="28">
        <f t="shared" si="4"/>
        <v>17027</v>
      </c>
      <c r="U45" s="26">
        <f>Q45+Q46+Q47+S45+T45+T46+T47</f>
        <v>68675.17</v>
      </c>
    </row>
    <row r="46" spans="1:21">
      <c r="A46" s="14">
        <v>5</v>
      </c>
      <c r="B46" s="14">
        <v>2</v>
      </c>
      <c r="C46" s="14">
        <v>9</v>
      </c>
      <c r="D46" s="14">
        <v>1</v>
      </c>
      <c r="E46" s="14" t="str">
        <f t="shared" ref="E46:E50" si="23">E45</f>
        <v>宅015</v>
      </c>
      <c r="F46" s="14">
        <v>9</v>
      </c>
      <c r="G46" s="14" t="s">
        <v>104</v>
      </c>
      <c r="H46" s="14" t="s">
        <v>103</v>
      </c>
      <c r="I46" s="18">
        <v>85</v>
      </c>
      <c r="J46" s="19">
        <v>86.84</v>
      </c>
      <c r="K46" s="20">
        <f t="shared" si="0"/>
        <v>906.6</v>
      </c>
      <c r="L46" s="21">
        <f t="shared" si="22"/>
        <v>312.6</v>
      </c>
      <c r="M46" s="21">
        <v>30</v>
      </c>
      <c r="N46" s="21">
        <f t="shared" si="21"/>
        <v>62.52</v>
      </c>
      <c r="O46" s="22">
        <f t="shared" si="2"/>
        <v>1311.72</v>
      </c>
      <c r="P46" s="23">
        <v>600</v>
      </c>
      <c r="Q46" s="26">
        <f t="shared" si="3"/>
        <v>1911.72</v>
      </c>
      <c r="R46" s="27"/>
      <c r="S46" s="27"/>
      <c r="T46" s="28">
        <f t="shared" si="4"/>
        <v>11289</v>
      </c>
      <c r="U46" s="26"/>
    </row>
    <row r="47" spans="1:21">
      <c r="A47" s="14">
        <v>5</v>
      </c>
      <c r="B47" s="14">
        <v>2</v>
      </c>
      <c r="C47" s="14">
        <v>1</v>
      </c>
      <c r="D47" s="14">
        <v>2</v>
      </c>
      <c r="E47" s="14" t="str">
        <f t="shared" si="23"/>
        <v>宅015</v>
      </c>
      <c r="F47" s="14">
        <v>1</v>
      </c>
      <c r="G47" s="14" t="s">
        <v>105</v>
      </c>
      <c r="H47" s="14" t="s">
        <v>106</v>
      </c>
      <c r="I47" s="18">
        <v>85</v>
      </c>
      <c r="J47" s="19">
        <v>85.11</v>
      </c>
      <c r="K47" s="20">
        <f t="shared" si="0"/>
        <v>888.6</v>
      </c>
      <c r="L47" s="21">
        <f t="shared" si="22"/>
        <v>306.36</v>
      </c>
      <c r="M47" s="21">
        <v>30</v>
      </c>
      <c r="N47" s="21"/>
      <c r="O47" s="22">
        <f t="shared" si="2"/>
        <v>1224.96</v>
      </c>
      <c r="P47" s="23">
        <v>600</v>
      </c>
      <c r="Q47" s="26">
        <f t="shared" si="3"/>
        <v>1824.96</v>
      </c>
      <c r="R47" s="27"/>
      <c r="S47" s="27"/>
      <c r="T47" s="28">
        <f t="shared" si="4"/>
        <v>11064</v>
      </c>
      <c r="U47" s="26"/>
    </row>
    <row r="48" spans="1:21">
      <c r="A48" s="14">
        <v>6</v>
      </c>
      <c r="B48" s="14">
        <v>1</v>
      </c>
      <c r="C48" s="14">
        <v>6</v>
      </c>
      <c r="D48" s="14">
        <v>1</v>
      </c>
      <c r="E48" s="14" t="s">
        <v>107</v>
      </c>
      <c r="F48" s="14">
        <v>6</v>
      </c>
      <c r="G48" s="14" t="s">
        <v>108</v>
      </c>
      <c r="H48" s="14" t="s">
        <v>109</v>
      </c>
      <c r="I48" s="18">
        <v>130</v>
      </c>
      <c r="J48" s="19">
        <v>130.42</v>
      </c>
      <c r="K48" s="20">
        <f t="shared" si="0"/>
        <v>1361.64</v>
      </c>
      <c r="L48" s="21">
        <f t="shared" si="22"/>
        <v>469.56</v>
      </c>
      <c r="M48" s="21">
        <v>30</v>
      </c>
      <c r="N48" s="21">
        <f t="shared" ref="N48:N53" si="24">ROUND(J48*0.06,2)*12</f>
        <v>93.96</v>
      </c>
      <c r="O48" s="22">
        <f t="shared" si="2"/>
        <v>1955.16</v>
      </c>
      <c r="P48" s="23"/>
      <c r="Q48" s="26">
        <f t="shared" si="3"/>
        <v>1955.16</v>
      </c>
      <c r="R48" s="27">
        <f>J48+J49+J50-300</f>
        <v>1.63999999999999</v>
      </c>
      <c r="S48" s="27">
        <f>ROUND(R48*8053,2)</f>
        <v>13206.92</v>
      </c>
      <c r="T48" s="28">
        <f t="shared" si="4"/>
        <v>16955</v>
      </c>
      <c r="U48" s="26">
        <f>Q48+Q49+Q50+S48+T48+T49+T50</f>
        <v>58163.4</v>
      </c>
    </row>
    <row r="49" spans="1:21">
      <c r="A49" s="14">
        <v>6</v>
      </c>
      <c r="B49" s="14">
        <v>1</v>
      </c>
      <c r="C49" s="14">
        <v>6</v>
      </c>
      <c r="D49" s="14">
        <v>2</v>
      </c>
      <c r="E49" s="14" t="str">
        <f t="shared" si="23"/>
        <v>宅016</v>
      </c>
      <c r="F49" s="14">
        <v>6</v>
      </c>
      <c r="G49" s="14" t="s">
        <v>110</v>
      </c>
      <c r="H49" s="14" t="s">
        <v>109</v>
      </c>
      <c r="I49" s="18">
        <v>85</v>
      </c>
      <c r="J49" s="19">
        <v>86.47</v>
      </c>
      <c r="K49" s="20">
        <f t="shared" si="0"/>
        <v>902.76</v>
      </c>
      <c r="L49" s="21">
        <f t="shared" si="22"/>
        <v>311.28</v>
      </c>
      <c r="M49" s="21">
        <v>30</v>
      </c>
      <c r="N49" s="21">
        <f t="shared" si="24"/>
        <v>62.28</v>
      </c>
      <c r="O49" s="22">
        <f t="shared" si="2"/>
        <v>1306.32</v>
      </c>
      <c r="P49" s="23">
        <v>600</v>
      </c>
      <c r="Q49" s="26">
        <f t="shared" si="3"/>
        <v>1906.32</v>
      </c>
      <c r="R49" s="27"/>
      <c r="S49" s="27"/>
      <c r="T49" s="28">
        <f t="shared" si="4"/>
        <v>11241</v>
      </c>
      <c r="U49" s="26"/>
    </row>
    <row r="50" spans="1:21">
      <c r="A50" s="14">
        <v>6</v>
      </c>
      <c r="B50" s="14">
        <v>1</v>
      </c>
      <c r="C50" s="14">
        <v>6</v>
      </c>
      <c r="D50" s="14">
        <v>3</v>
      </c>
      <c r="E50" s="14" t="str">
        <f t="shared" si="23"/>
        <v>宅016</v>
      </c>
      <c r="F50" s="14">
        <v>6</v>
      </c>
      <c r="G50" s="14" t="s">
        <v>111</v>
      </c>
      <c r="H50" s="14" t="s">
        <v>109</v>
      </c>
      <c r="I50" s="18">
        <v>85</v>
      </c>
      <c r="J50" s="19">
        <v>84.75</v>
      </c>
      <c r="K50" s="20">
        <f t="shared" si="0"/>
        <v>884.76</v>
      </c>
      <c r="L50" s="21">
        <f t="shared" si="22"/>
        <v>305.16</v>
      </c>
      <c r="M50" s="21">
        <v>30</v>
      </c>
      <c r="N50" s="21">
        <f t="shared" si="24"/>
        <v>61.08</v>
      </c>
      <c r="O50" s="22">
        <f t="shared" si="2"/>
        <v>1281</v>
      </c>
      <c r="P50" s="23">
        <v>600</v>
      </c>
      <c r="Q50" s="26">
        <f t="shared" si="3"/>
        <v>1881</v>
      </c>
      <c r="R50" s="27"/>
      <c r="S50" s="27"/>
      <c r="T50" s="28">
        <f t="shared" si="4"/>
        <v>11018</v>
      </c>
      <c r="U50" s="26"/>
    </row>
    <row r="51" spans="1:21">
      <c r="A51" s="14">
        <v>3</v>
      </c>
      <c r="B51" s="14">
        <v>1</v>
      </c>
      <c r="C51" s="14">
        <v>15</v>
      </c>
      <c r="D51" s="14">
        <v>3</v>
      </c>
      <c r="E51" s="14" t="s">
        <v>112</v>
      </c>
      <c r="F51" s="14">
        <v>15</v>
      </c>
      <c r="G51" s="14" t="s">
        <v>113</v>
      </c>
      <c r="H51" s="14" t="s">
        <v>114</v>
      </c>
      <c r="I51" s="18">
        <v>130</v>
      </c>
      <c r="J51" s="19">
        <v>129.77</v>
      </c>
      <c r="K51" s="20">
        <f t="shared" si="0"/>
        <v>1354.8</v>
      </c>
      <c r="L51" s="21">
        <f t="shared" ref="L51:L53" si="25">ROUND(J51*0.35,2)*12</f>
        <v>545.04</v>
      </c>
      <c r="M51" s="21">
        <v>30</v>
      </c>
      <c r="N51" s="21">
        <f t="shared" si="24"/>
        <v>93.48</v>
      </c>
      <c r="O51" s="22">
        <f t="shared" si="2"/>
        <v>2023.32</v>
      </c>
      <c r="P51" s="23"/>
      <c r="Q51" s="26">
        <f t="shared" si="3"/>
        <v>2023.32</v>
      </c>
      <c r="R51" s="27">
        <f>J51+J52+J53-300</f>
        <v>0.139999999999986</v>
      </c>
      <c r="S51" s="27">
        <f>ROUND(R51*8053,2)</f>
        <v>1127.42</v>
      </c>
      <c r="T51" s="28">
        <f t="shared" si="4"/>
        <v>16870</v>
      </c>
      <c r="U51" s="26">
        <f>Q51+Q52+Q53+S51+T51+T52+T53</f>
        <v>46045.58</v>
      </c>
    </row>
    <row r="52" spans="1:21">
      <c r="A52" s="14">
        <v>3</v>
      </c>
      <c r="B52" s="14">
        <v>1</v>
      </c>
      <c r="C52" s="14">
        <v>15</v>
      </c>
      <c r="D52" s="14">
        <v>1</v>
      </c>
      <c r="E52" s="14" t="str">
        <f t="shared" ref="E52:E56" si="26">E51</f>
        <v>宅017</v>
      </c>
      <c r="F52" s="14">
        <v>15</v>
      </c>
      <c r="G52" s="14" t="s">
        <v>115</v>
      </c>
      <c r="H52" s="14" t="s">
        <v>114</v>
      </c>
      <c r="I52" s="18">
        <v>85</v>
      </c>
      <c r="J52" s="19">
        <v>86.04</v>
      </c>
      <c r="K52" s="20">
        <f t="shared" si="0"/>
        <v>898.2</v>
      </c>
      <c r="L52" s="21">
        <f t="shared" si="25"/>
        <v>361.32</v>
      </c>
      <c r="M52" s="21">
        <v>30</v>
      </c>
      <c r="N52" s="21">
        <f t="shared" si="24"/>
        <v>61.92</v>
      </c>
      <c r="O52" s="22">
        <f t="shared" si="2"/>
        <v>1351.44</v>
      </c>
      <c r="P52" s="23">
        <v>600</v>
      </c>
      <c r="Q52" s="26">
        <f t="shared" si="3"/>
        <v>1951.44</v>
      </c>
      <c r="R52" s="27"/>
      <c r="S52" s="27"/>
      <c r="T52" s="28">
        <f t="shared" si="4"/>
        <v>11185</v>
      </c>
      <c r="U52" s="26"/>
    </row>
    <row r="53" spans="1:21">
      <c r="A53" s="14">
        <v>3</v>
      </c>
      <c r="B53" s="14">
        <v>1</v>
      </c>
      <c r="C53" s="14">
        <v>15</v>
      </c>
      <c r="D53" s="14">
        <v>1</v>
      </c>
      <c r="E53" s="14" t="str">
        <f t="shared" si="26"/>
        <v>宅017</v>
      </c>
      <c r="F53" s="14">
        <v>15</v>
      </c>
      <c r="G53" s="14" t="s">
        <v>116</v>
      </c>
      <c r="H53" s="14" t="s">
        <v>114</v>
      </c>
      <c r="I53" s="18">
        <v>85</v>
      </c>
      <c r="J53" s="19">
        <v>84.33</v>
      </c>
      <c r="K53" s="20">
        <f t="shared" si="0"/>
        <v>880.44</v>
      </c>
      <c r="L53" s="21">
        <f t="shared" si="25"/>
        <v>354.24</v>
      </c>
      <c r="M53" s="21">
        <v>30</v>
      </c>
      <c r="N53" s="21">
        <f t="shared" si="24"/>
        <v>60.72</v>
      </c>
      <c r="O53" s="22">
        <f t="shared" si="2"/>
        <v>1325.4</v>
      </c>
      <c r="P53" s="23">
        <v>600</v>
      </c>
      <c r="Q53" s="26">
        <f t="shared" si="3"/>
        <v>1925.4</v>
      </c>
      <c r="R53" s="27"/>
      <c r="S53" s="27"/>
      <c r="T53" s="28">
        <f t="shared" si="4"/>
        <v>10963</v>
      </c>
      <c r="U53" s="26"/>
    </row>
    <row r="54" spans="1:21">
      <c r="A54" s="14">
        <v>6</v>
      </c>
      <c r="B54" s="14">
        <v>2</v>
      </c>
      <c r="C54" s="14">
        <v>1</v>
      </c>
      <c r="D54" s="14">
        <v>2</v>
      </c>
      <c r="E54" s="14" t="s">
        <v>117</v>
      </c>
      <c r="F54" s="14">
        <v>1</v>
      </c>
      <c r="G54" s="14" t="s">
        <v>118</v>
      </c>
      <c r="H54" s="14" t="s">
        <v>119</v>
      </c>
      <c r="I54" s="18">
        <v>130</v>
      </c>
      <c r="J54" s="19">
        <v>130.42</v>
      </c>
      <c r="K54" s="20">
        <f t="shared" si="0"/>
        <v>1361.64</v>
      </c>
      <c r="L54" s="21">
        <f t="shared" ref="L54:L62" si="27">ROUND(J54*0.3,2)*12</f>
        <v>469.56</v>
      </c>
      <c r="M54" s="21">
        <v>30</v>
      </c>
      <c r="N54" s="21"/>
      <c r="O54" s="22">
        <f t="shared" si="2"/>
        <v>1861.2</v>
      </c>
      <c r="P54" s="23"/>
      <c r="Q54" s="26">
        <f t="shared" si="3"/>
        <v>1861.2</v>
      </c>
      <c r="R54" s="27">
        <f>J54+J55+J56-300</f>
        <v>1.63999999999999</v>
      </c>
      <c r="S54" s="27">
        <f>ROUND(R54*8053,2)</f>
        <v>13206.92</v>
      </c>
      <c r="T54" s="28">
        <f t="shared" si="4"/>
        <v>16955</v>
      </c>
      <c r="U54" s="26">
        <f>Q54+Q55+Q56+S54+T54+T55+T56</f>
        <v>57946.08</v>
      </c>
    </row>
    <row r="55" spans="1:21">
      <c r="A55" s="14">
        <v>6</v>
      </c>
      <c r="B55" s="14">
        <v>2</v>
      </c>
      <c r="C55" s="14">
        <v>1</v>
      </c>
      <c r="D55" s="14">
        <v>3</v>
      </c>
      <c r="E55" s="14" t="str">
        <f t="shared" si="26"/>
        <v>宅018</v>
      </c>
      <c r="F55" s="14">
        <v>1</v>
      </c>
      <c r="G55" s="14" t="s">
        <v>120</v>
      </c>
      <c r="H55" s="14" t="s">
        <v>121</v>
      </c>
      <c r="I55" s="18">
        <v>85</v>
      </c>
      <c r="J55" s="19">
        <v>86.47</v>
      </c>
      <c r="K55" s="20">
        <f t="shared" si="0"/>
        <v>902.76</v>
      </c>
      <c r="L55" s="21">
        <f t="shared" si="27"/>
        <v>311.28</v>
      </c>
      <c r="M55" s="21">
        <v>30</v>
      </c>
      <c r="N55" s="21"/>
      <c r="O55" s="22">
        <f t="shared" si="2"/>
        <v>1244.04</v>
      </c>
      <c r="P55" s="23">
        <v>600</v>
      </c>
      <c r="Q55" s="26">
        <f t="shared" si="3"/>
        <v>1844.04</v>
      </c>
      <c r="R55" s="27"/>
      <c r="S55" s="27"/>
      <c r="T55" s="28">
        <f t="shared" si="4"/>
        <v>11241</v>
      </c>
      <c r="U55" s="26"/>
    </row>
    <row r="56" spans="1:21">
      <c r="A56" s="14">
        <v>6</v>
      </c>
      <c r="B56" s="14">
        <v>2</v>
      </c>
      <c r="C56" s="14">
        <v>1</v>
      </c>
      <c r="D56" s="14">
        <v>3</v>
      </c>
      <c r="E56" s="14" t="str">
        <f t="shared" si="26"/>
        <v>宅018</v>
      </c>
      <c r="F56" s="14">
        <v>1</v>
      </c>
      <c r="G56" s="14" t="s">
        <v>122</v>
      </c>
      <c r="H56" s="14" t="s">
        <v>121</v>
      </c>
      <c r="I56" s="18">
        <v>85</v>
      </c>
      <c r="J56" s="19">
        <v>84.75</v>
      </c>
      <c r="K56" s="20">
        <f t="shared" si="0"/>
        <v>884.76</v>
      </c>
      <c r="L56" s="21">
        <f t="shared" si="27"/>
        <v>305.16</v>
      </c>
      <c r="M56" s="21">
        <v>30</v>
      </c>
      <c r="N56" s="21"/>
      <c r="O56" s="22">
        <f t="shared" si="2"/>
        <v>1219.92</v>
      </c>
      <c r="P56" s="23">
        <v>600</v>
      </c>
      <c r="Q56" s="26">
        <f t="shared" si="3"/>
        <v>1819.92</v>
      </c>
      <c r="R56" s="27"/>
      <c r="S56" s="27"/>
      <c r="T56" s="28">
        <f t="shared" si="4"/>
        <v>11018</v>
      </c>
      <c r="U56" s="26"/>
    </row>
    <row r="57" spans="1:21">
      <c r="A57" s="14">
        <v>6</v>
      </c>
      <c r="B57" s="14">
        <v>1</v>
      </c>
      <c r="C57" s="14">
        <v>1</v>
      </c>
      <c r="D57" s="14">
        <v>2</v>
      </c>
      <c r="E57" s="14" t="s">
        <v>123</v>
      </c>
      <c r="F57" s="14">
        <v>1</v>
      </c>
      <c r="G57" s="14" t="s">
        <v>124</v>
      </c>
      <c r="H57" s="14" t="s">
        <v>125</v>
      </c>
      <c r="I57" s="18">
        <v>130</v>
      </c>
      <c r="J57" s="19">
        <v>130.42</v>
      </c>
      <c r="K57" s="20">
        <f t="shared" si="0"/>
        <v>1361.64</v>
      </c>
      <c r="L57" s="21">
        <f t="shared" si="27"/>
        <v>469.56</v>
      </c>
      <c r="M57" s="21">
        <v>30</v>
      </c>
      <c r="N57" s="21"/>
      <c r="O57" s="22">
        <f t="shared" si="2"/>
        <v>1861.2</v>
      </c>
      <c r="P57" s="23"/>
      <c r="Q57" s="26">
        <f t="shared" si="3"/>
        <v>1861.2</v>
      </c>
      <c r="R57" s="27">
        <f>J57+J58+J59-300</f>
        <v>1.95999999999998</v>
      </c>
      <c r="S57" s="27">
        <f>ROUND(R57*8053,2)</f>
        <v>15783.88</v>
      </c>
      <c r="T57" s="28">
        <f t="shared" si="4"/>
        <v>16955</v>
      </c>
      <c r="U57" s="26">
        <f>Q57+Q58+Q59+S57+T57+T58+T59</f>
        <v>60568.48</v>
      </c>
    </row>
    <row r="58" spans="1:21">
      <c r="A58" s="14">
        <v>6</v>
      </c>
      <c r="B58" s="14">
        <v>1</v>
      </c>
      <c r="C58" s="14">
        <v>1</v>
      </c>
      <c r="D58" s="14">
        <v>1</v>
      </c>
      <c r="E58" s="14" t="str">
        <f t="shared" ref="E58:E62" si="28">E57</f>
        <v>宅019</v>
      </c>
      <c r="F58" s="14">
        <v>1</v>
      </c>
      <c r="G58" s="14" t="s">
        <v>126</v>
      </c>
      <c r="H58" s="14" t="s">
        <v>125</v>
      </c>
      <c r="I58" s="18">
        <v>85</v>
      </c>
      <c r="J58" s="19">
        <v>86.47</v>
      </c>
      <c r="K58" s="20">
        <f t="shared" si="0"/>
        <v>902.76</v>
      </c>
      <c r="L58" s="21">
        <f t="shared" si="27"/>
        <v>311.28</v>
      </c>
      <c r="M58" s="21">
        <v>30</v>
      </c>
      <c r="N58" s="21"/>
      <c r="O58" s="22">
        <f t="shared" si="2"/>
        <v>1244.04</v>
      </c>
      <c r="P58" s="23">
        <v>600</v>
      </c>
      <c r="Q58" s="26">
        <f t="shared" si="3"/>
        <v>1844.04</v>
      </c>
      <c r="R58" s="27"/>
      <c r="S58" s="27"/>
      <c r="T58" s="28">
        <f t="shared" si="4"/>
        <v>11241</v>
      </c>
      <c r="U58" s="26"/>
    </row>
    <row r="59" spans="1:21">
      <c r="A59" s="14">
        <v>4</v>
      </c>
      <c r="B59" s="14">
        <v>1</v>
      </c>
      <c r="C59" s="14">
        <v>1</v>
      </c>
      <c r="D59" s="14">
        <v>1</v>
      </c>
      <c r="E59" s="14" t="str">
        <f t="shared" si="28"/>
        <v>宅019</v>
      </c>
      <c r="F59" s="14">
        <v>1</v>
      </c>
      <c r="G59" s="14" t="s">
        <v>127</v>
      </c>
      <c r="H59" s="14" t="s">
        <v>125</v>
      </c>
      <c r="I59" s="18">
        <v>85</v>
      </c>
      <c r="J59" s="19">
        <v>85.07</v>
      </c>
      <c r="K59" s="20">
        <f t="shared" si="0"/>
        <v>888.12</v>
      </c>
      <c r="L59" s="21">
        <f t="shared" si="27"/>
        <v>306.24</v>
      </c>
      <c r="M59" s="21">
        <v>30</v>
      </c>
      <c r="N59" s="21"/>
      <c r="O59" s="22">
        <f t="shared" si="2"/>
        <v>1224.36</v>
      </c>
      <c r="P59" s="23">
        <v>600</v>
      </c>
      <c r="Q59" s="26">
        <f t="shared" si="3"/>
        <v>1824.36</v>
      </c>
      <c r="R59" s="27"/>
      <c r="S59" s="27"/>
      <c r="T59" s="28">
        <f t="shared" si="4"/>
        <v>11059</v>
      </c>
      <c r="U59" s="26"/>
    </row>
    <row r="60" spans="1:21">
      <c r="A60" s="14">
        <v>6</v>
      </c>
      <c r="B60" s="14">
        <v>1</v>
      </c>
      <c r="C60" s="14">
        <v>5</v>
      </c>
      <c r="D60" s="14">
        <v>2</v>
      </c>
      <c r="E60" s="14" t="s">
        <v>128</v>
      </c>
      <c r="F60" s="14">
        <v>5</v>
      </c>
      <c r="G60" s="14" t="s">
        <v>129</v>
      </c>
      <c r="H60" s="14" t="s">
        <v>130</v>
      </c>
      <c r="I60" s="18">
        <v>130</v>
      </c>
      <c r="J60" s="19">
        <v>130.42</v>
      </c>
      <c r="K60" s="20">
        <f t="shared" si="0"/>
        <v>1361.64</v>
      </c>
      <c r="L60" s="21">
        <f t="shared" si="27"/>
        <v>469.56</v>
      </c>
      <c r="M60" s="21">
        <v>30</v>
      </c>
      <c r="N60" s="21">
        <f t="shared" ref="N60:N68" si="29">ROUND(J60*0.06,2)*12</f>
        <v>93.96</v>
      </c>
      <c r="O60" s="22">
        <f t="shared" si="2"/>
        <v>1955.16</v>
      </c>
      <c r="P60" s="23"/>
      <c r="Q60" s="26">
        <f t="shared" si="3"/>
        <v>1955.16</v>
      </c>
      <c r="R60" s="27">
        <f>J60+J61+J62-300</f>
        <v>1.63999999999999</v>
      </c>
      <c r="S60" s="27">
        <f>ROUND(R60*8053,2)</f>
        <v>13206.92</v>
      </c>
      <c r="T60" s="28">
        <f t="shared" si="4"/>
        <v>16955</v>
      </c>
      <c r="U60" s="26">
        <f>Q60+Q61+Q62+S60+T60+T61+T62</f>
        <v>58163.4</v>
      </c>
    </row>
    <row r="61" spans="1:21">
      <c r="A61" s="14">
        <v>6</v>
      </c>
      <c r="B61" s="14">
        <v>1</v>
      </c>
      <c r="C61" s="14">
        <v>5</v>
      </c>
      <c r="D61" s="14">
        <v>3</v>
      </c>
      <c r="E61" s="14" t="str">
        <f t="shared" si="28"/>
        <v>宅020</v>
      </c>
      <c r="F61" s="14">
        <v>5</v>
      </c>
      <c r="G61" s="14" t="s">
        <v>131</v>
      </c>
      <c r="H61" s="14" t="s">
        <v>132</v>
      </c>
      <c r="I61" s="18">
        <v>85</v>
      </c>
      <c r="J61" s="19">
        <v>86.47</v>
      </c>
      <c r="K61" s="20">
        <f t="shared" si="0"/>
        <v>902.76</v>
      </c>
      <c r="L61" s="21">
        <f t="shared" si="27"/>
        <v>311.28</v>
      </c>
      <c r="M61" s="21">
        <v>30</v>
      </c>
      <c r="N61" s="21">
        <f t="shared" si="29"/>
        <v>62.28</v>
      </c>
      <c r="O61" s="22">
        <f t="shared" si="2"/>
        <v>1306.32</v>
      </c>
      <c r="P61" s="23">
        <v>600</v>
      </c>
      <c r="Q61" s="26">
        <f t="shared" si="3"/>
        <v>1906.32</v>
      </c>
      <c r="R61" s="27"/>
      <c r="S61" s="27"/>
      <c r="T61" s="28">
        <f t="shared" si="4"/>
        <v>11241</v>
      </c>
      <c r="U61" s="26"/>
    </row>
    <row r="62" spans="1:21">
      <c r="A62" s="14">
        <v>6</v>
      </c>
      <c r="B62" s="14">
        <v>1</v>
      </c>
      <c r="C62" s="14">
        <v>5</v>
      </c>
      <c r="D62" s="14">
        <v>3</v>
      </c>
      <c r="E62" s="14" t="str">
        <f t="shared" si="28"/>
        <v>宅020</v>
      </c>
      <c r="F62" s="14">
        <v>5</v>
      </c>
      <c r="G62" s="14" t="s">
        <v>133</v>
      </c>
      <c r="H62" s="14" t="s">
        <v>132</v>
      </c>
      <c r="I62" s="18">
        <v>85</v>
      </c>
      <c r="J62" s="19">
        <v>84.75</v>
      </c>
      <c r="K62" s="20">
        <f t="shared" si="0"/>
        <v>884.76</v>
      </c>
      <c r="L62" s="21">
        <f t="shared" si="27"/>
        <v>305.16</v>
      </c>
      <c r="M62" s="21">
        <v>30</v>
      </c>
      <c r="N62" s="21">
        <f t="shared" si="29"/>
        <v>61.08</v>
      </c>
      <c r="O62" s="22">
        <f t="shared" si="2"/>
        <v>1281</v>
      </c>
      <c r="P62" s="23">
        <v>600</v>
      </c>
      <c r="Q62" s="26">
        <f t="shared" si="3"/>
        <v>1881</v>
      </c>
      <c r="R62" s="27"/>
      <c r="S62" s="27"/>
      <c r="T62" s="28">
        <f t="shared" si="4"/>
        <v>11018</v>
      </c>
      <c r="U62" s="26"/>
    </row>
    <row r="63" spans="1:21">
      <c r="A63" s="14">
        <v>6</v>
      </c>
      <c r="B63" s="14">
        <v>1</v>
      </c>
      <c r="C63" s="14">
        <v>15</v>
      </c>
      <c r="D63" s="14">
        <v>2</v>
      </c>
      <c r="E63" s="14" t="s">
        <v>134</v>
      </c>
      <c r="F63" s="14">
        <v>15</v>
      </c>
      <c r="G63" s="14" t="s">
        <v>135</v>
      </c>
      <c r="H63" s="14" t="s">
        <v>136</v>
      </c>
      <c r="I63" s="18">
        <v>130</v>
      </c>
      <c r="J63" s="19">
        <v>130.42</v>
      </c>
      <c r="K63" s="20">
        <f t="shared" si="0"/>
        <v>1361.64</v>
      </c>
      <c r="L63" s="21">
        <f t="shared" ref="L63:L68" si="30">ROUND(J63*0.35,2)*12</f>
        <v>547.8</v>
      </c>
      <c r="M63" s="21">
        <v>30</v>
      </c>
      <c r="N63" s="21">
        <f t="shared" si="29"/>
        <v>93.96</v>
      </c>
      <c r="O63" s="22">
        <f t="shared" si="2"/>
        <v>2033.4</v>
      </c>
      <c r="P63" s="23"/>
      <c r="Q63" s="26">
        <f t="shared" si="3"/>
        <v>2033.4</v>
      </c>
      <c r="R63" s="27">
        <f>J63+J64+J65-300</f>
        <v>1.63999999999999</v>
      </c>
      <c r="S63" s="27">
        <f>ROUND(R63*8053,2)</f>
        <v>13206.92</v>
      </c>
      <c r="T63" s="28">
        <f t="shared" si="4"/>
        <v>16955</v>
      </c>
      <c r="U63" s="26">
        <f>Q63+Q64+Q65+S63+T63+T64+T65</f>
        <v>58344.24</v>
      </c>
    </row>
    <row r="64" spans="1:21">
      <c r="A64" s="14">
        <v>6</v>
      </c>
      <c r="B64" s="14">
        <v>1</v>
      </c>
      <c r="C64" s="14">
        <v>15</v>
      </c>
      <c r="D64" s="14">
        <v>1</v>
      </c>
      <c r="E64" s="14" t="str">
        <f t="shared" ref="E64:E68" si="31">E63</f>
        <v>宅021</v>
      </c>
      <c r="F64" s="14">
        <v>15</v>
      </c>
      <c r="G64" s="14" t="s">
        <v>137</v>
      </c>
      <c r="H64" s="14" t="s">
        <v>136</v>
      </c>
      <c r="I64" s="18">
        <v>85</v>
      </c>
      <c r="J64" s="19">
        <v>86.47</v>
      </c>
      <c r="K64" s="20">
        <f t="shared" si="0"/>
        <v>902.76</v>
      </c>
      <c r="L64" s="21">
        <f t="shared" si="30"/>
        <v>363.12</v>
      </c>
      <c r="M64" s="21">
        <v>30</v>
      </c>
      <c r="N64" s="21">
        <f t="shared" si="29"/>
        <v>62.28</v>
      </c>
      <c r="O64" s="22">
        <f t="shared" si="2"/>
        <v>1358.16</v>
      </c>
      <c r="P64" s="23">
        <v>600</v>
      </c>
      <c r="Q64" s="26">
        <f t="shared" si="3"/>
        <v>1958.16</v>
      </c>
      <c r="R64" s="27"/>
      <c r="S64" s="27"/>
      <c r="T64" s="28">
        <f t="shared" si="4"/>
        <v>11241</v>
      </c>
      <c r="U64" s="26"/>
    </row>
    <row r="65" spans="1:21">
      <c r="A65" s="14">
        <v>6</v>
      </c>
      <c r="B65" s="14">
        <v>1</v>
      </c>
      <c r="C65" s="14">
        <v>15</v>
      </c>
      <c r="D65" s="14">
        <v>3</v>
      </c>
      <c r="E65" s="14" t="str">
        <f t="shared" si="31"/>
        <v>宅021</v>
      </c>
      <c r="F65" s="14">
        <v>15</v>
      </c>
      <c r="G65" s="14" t="s">
        <v>138</v>
      </c>
      <c r="H65" s="14" t="s">
        <v>136</v>
      </c>
      <c r="I65" s="18">
        <v>85</v>
      </c>
      <c r="J65" s="19">
        <v>84.75</v>
      </c>
      <c r="K65" s="20">
        <f t="shared" si="0"/>
        <v>884.76</v>
      </c>
      <c r="L65" s="21">
        <f t="shared" si="30"/>
        <v>355.92</v>
      </c>
      <c r="M65" s="21">
        <v>30</v>
      </c>
      <c r="N65" s="21">
        <f t="shared" si="29"/>
        <v>61.08</v>
      </c>
      <c r="O65" s="22">
        <f t="shared" si="2"/>
        <v>1331.76</v>
      </c>
      <c r="P65" s="23">
        <v>600</v>
      </c>
      <c r="Q65" s="26">
        <f t="shared" si="3"/>
        <v>1931.76</v>
      </c>
      <c r="R65" s="27"/>
      <c r="S65" s="27"/>
      <c r="T65" s="28">
        <f t="shared" si="4"/>
        <v>11018</v>
      </c>
      <c r="U65" s="26"/>
    </row>
    <row r="66" spans="1:21">
      <c r="A66" s="14">
        <v>6</v>
      </c>
      <c r="B66" s="14">
        <v>1</v>
      </c>
      <c r="C66" s="14">
        <v>14</v>
      </c>
      <c r="D66" s="14">
        <v>2</v>
      </c>
      <c r="E66" s="14" t="s">
        <v>139</v>
      </c>
      <c r="F66" s="14">
        <v>14</v>
      </c>
      <c r="G66" s="14" t="s">
        <v>140</v>
      </c>
      <c r="H66" s="14" t="s">
        <v>141</v>
      </c>
      <c r="I66" s="18">
        <v>130</v>
      </c>
      <c r="J66" s="19">
        <v>130.42</v>
      </c>
      <c r="K66" s="20">
        <f t="shared" si="0"/>
        <v>1361.64</v>
      </c>
      <c r="L66" s="21">
        <f t="shared" si="30"/>
        <v>547.8</v>
      </c>
      <c r="M66" s="21">
        <v>30</v>
      </c>
      <c r="N66" s="21">
        <f t="shared" si="29"/>
        <v>93.96</v>
      </c>
      <c r="O66" s="22">
        <f t="shared" si="2"/>
        <v>2033.4</v>
      </c>
      <c r="P66" s="23"/>
      <c r="Q66" s="26">
        <f t="shared" si="3"/>
        <v>2033.4</v>
      </c>
      <c r="R66" s="27">
        <f>J66+J67+J68-300</f>
        <v>1.63999999999999</v>
      </c>
      <c r="S66" s="27">
        <f>ROUND(R66*8053,2)</f>
        <v>13206.92</v>
      </c>
      <c r="T66" s="28">
        <f t="shared" si="4"/>
        <v>16955</v>
      </c>
      <c r="U66" s="26">
        <f>Q66+Q67+Q68+S66+T66+T67+T68</f>
        <v>58344.24</v>
      </c>
    </row>
    <row r="67" spans="1:21">
      <c r="A67" s="14">
        <v>6</v>
      </c>
      <c r="B67" s="14">
        <v>1</v>
      </c>
      <c r="C67" s="14">
        <v>14</v>
      </c>
      <c r="D67" s="14">
        <v>3</v>
      </c>
      <c r="E67" s="14" t="str">
        <f t="shared" si="31"/>
        <v>宅022</v>
      </c>
      <c r="F67" s="14">
        <v>14</v>
      </c>
      <c r="G67" s="14" t="s">
        <v>142</v>
      </c>
      <c r="H67" s="14" t="s">
        <v>141</v>
      </c>
      <c r="I67" s="18">
        <v>85</v>
      </c>
      <c r="J67" s="19">
        <v>86.47</v>
      </c>
      <c r="K67" s="20">
        <f t="shared" ref="K67:K130" si="32">ROUND(J67*0.87,2)*12</f>
        <v>902.76</v>
      </c>
      <c r="L67" s="21">
        <f t="shared" si="30"/>
        <v>363.12</v>
      </c>
      <c r="M67" s="21">
        <v>30</v>
      </c>
      <c r="N67" s="21">
        <f t="shared" si="29"/>
        <v>62.28</v>
      </c>
      <c r="O67" s="22">
        <f t="shared" ref="O67:O130" si="33">K67+L67+M67+N67</f>
        <v>1358.16</v>
      </c>
      <c r="P67" s="23">
        <v>600</v>
      </c>
      <c r="Q67" s="26">
        <f t="shared" ref="Q67:Q130" si="34">O67+P67</f>
        <v>1958.16</v>
      </c>
      <c r="R67" s="27"/>
      <c r="S67" s="27"/>
      <c r="T67" s="28">
        <f t="shared" ref="T67:T130" si="35">ROUND(J67*130,0)</f>
        <v>11241</v>
      </c>
      <c r="U67" s="26"/>
    </row>
    <row r="68" spans="1:21">
      <c r="A68" s="14">
        <v>6</v>
      </c>
      <c r="B68" s="14">
        <v>1</v>
      </c>
      <c r="C68" s="14">
        <v>14</v>
      </c>
      <c r="D68" s="14">
        <v>1</v>
      </c>
      <c r="E68" s="14" t="str">
        <f t="shared" si="31"/>
        <v>宅022</v>
      </c>
      <c r="F68" s="14">
        <v>14</v>
      </c>
      <c r="G68" s="14" t="s">
        <v>143</v>
      </c>
      <c r="H68" s="14" t="s">
        <v>141</v>
      </c>
      <c r="I68" s="18">
        <v>85</v>
      </c>
      <c r="J68" s="19">
        <v>84.75</v>
      </c>
      <c r="K68" s="20">
        <f t="shared" si="32"/>
        <v>884.76</v>
      </c>
      <c r="L68" s="21">
        <f t="shared" si="30"/>
        <v>355.92</v>
      </c>
      <c r="M68" s="21">
        <v>30</v>
      </c>
      <c r="N68" s="21">
        <f t="shared" si="29"/>
        <v>61.08</v>
      </c>
      <c r="O68" s="22">
        <f t="shared" si="33"/>
        <v>1331.76</v>
      </c>
      <c r="P68" s="23">
        <v>600</v>
      </c>
      <c r="Q68" s="26">
        <f t="shared" si="34"/>
        <v>1931.76</v>
      </c>
      <c r="R68" s="27"/>
      <c r="S68" s="27"/>
      <c r="T68" s="28">
        <f t="shared" si="35"/>
        <v>11018</v>
      </c>
      <c r="U68" s="26"/>
    </row>
    <row r="69" spans="1:21">
      <c r="A69" s="14">
        <v>5</v>
      </c>
      <c r="B69" s="14">
        <v>1</v>
      </c>
      <c r="C69" s="14">
        <v>1</v>
      </c>
      <c r="D69" s="14">
        <v>1</v>
      </c>
      <c r="E69" s="14" t="s">
        <v>144</v>
      </c>
      <c r="F69" s="14">
        <v>1</v>
      </c>
      <c r="G69" s="14" t="s">
        <v>145</v>
      </c>
      <c r="H69" s="14" t="s">
        <v>146</v>
      </c>
      <c r="I69" s="18">
        <v>130</v>
      </c>
      <c r="J69" s="19">
        <v>130.98</v>
      </c>
      <c r="K69" s="20">
        <f t="shared" si="32"/>
        <v>1367.4</v>
      </c>
      <c r="L69" s="21">
        <f>ROUND(J69*0.3,2)*12</f>
        <v>471.48</v>
      </c>
      <c r="M69" s="21">
        <v>30</v>
      </c>
      <c r="N69" s="21"/>
      <c r="O69" s="22">
        <f t="shared" si="33"/>
        <v>1868.88</v>
      </c>
      <c r="P69" s="23"/>
      <c r="Q69" s="26">
        <f t="shared" si="34"/>
        <v>1868.88</v>
      </c>
      <c r="R69" s="27">
        <f>J69+J70+J71-300</f>
        <v>2.19999999999999</v>
      </c>
      <c r="S69" s="27">
        <f>ROUND(R69*8053,2)</f>
        <v>17716.6</v>
      </c>
      <c r="T69" s="28">
        <f t="shared" si="35"/>
        <v>17027</v>
      </c>
      <c r="U69" s="26">
        <f>Q69+Q70+Q71+S69+T69+T70+T71</f>
        <v>62761.4</v>
      </c>
    </row>
    <row r="70" spans="1:21">
      <c r="A70" s="14">
        <v>6</v>
      </c>
      <c r="B70" s="14">
        <v>2</v>
      </c>
      <c r="C70" s="14">
        <v>12</v>
      </c>
      <c r="D70" s="14">
        <v>2</v>
      </c>
      <c r="E70" s="14" t="str">
        <f t="shared" ref="E70:E74" si="36">E69</f>
        <v>宅023</v>
      </c>
      <c r="F70" s="14">
        <v>12</v>
      </c>
      <c r="G70" s="14" t="s">
        <v>147</v>
      </c>
      <c r="H70" s="14" t="s">
        <v>148</v>
      </c>
      <c r="I70" s="18">
        <v>85</v>
      </c>
      <c r="J70" s="19">
        <v>86.47</v>
      </c>
      <c r="K70" s="20">
        <f t="shared" si="32"/>
        <v>902.76</v>
      </c>
      <c r="L70" s="21">
        <f t="shared" ref="L70:L74" si="37">ROUND(J70*0.35,2)*12</f>
        <v>363.12</v>
      </c>
      <c r="M70" s="21">
        <v>30</v>
      </c>
      <c r="N70" s="21">
        <f t="shared" ref="N70:N109" si="38">ROUND(J70*0.06,2)*12</f>
        <v>62.28</v>
      </c>
      <c r="O70" s="22">
        <f t="shared" si="33"/>
        <v>1358.16</v>
      </c>
      <c r="P70" s="23">
        <v>600</v>
      </c>
      <c r="Q70" s="26">
        <f t="shared" si="34"/>
        <v>1958.16</v>
      </c>
      <c r="R70" s="27"/>
      <c r="S70" s="27"/>
      <c r="T70" s="28">
        <f t="shared" si="35"/>
        <v>11241</v>
      </c>
      <c r="U70" s="26"/>
    </row>
    <row r="71" spans="1:21">
      <c r="A71" s="14">
        <v>6</v>
      </c>
      <c r="B71" s="14">
        <v>2</v>
      </c>
      <c r="C71" s="14">
        <v>12</v>
      </c>
      <c r="D71" s="14">
        <v>3</v>
      </c>
      <c r="E71" s="14" t="str">
        <f t="shared" si="36"/>
        <v>宅023</v>
      </c>
      <c r="F71" s="14">
        <v>12</v>
      </c>
      <c r="G71" s="14" t="s">
        <v>149</v>
      </c>
      <c r="H71" s="14" t="s">
        <v>148</v>
      </c>
      <c r="I71" s="18">
        <v>85</v>
      </c>
      <c r="J71" s="19">
        <v>84.75</v>
      </c>
      <c r="K71" s="20">
        <f t="shared" si="32"/>
        <v>884.76</v>
      </c>
      <c r="L71" s="21">
        <f t="shared" si="37"/>
        <v>355.92</v>
      </c>
      <c r="M71" s="21">
        <v>30</v>
      </c>
      <c r="N71" s="21">
        <f t="shared" si="38"/>
        <v>61.08</v>
      </c>
      <c r="O71" s="22">
        <f t="shared" si="33"/>
        <v>1331.76</v>
      </c>
      <c r="P71" s="23">
        <v>600</v>
      </c>
      <c r="Q71" s="26">
        <f t="shared" si="34"/>
        <v>1931.76</v>
      </c>
      <c r="R71" s="27"/>
      <c r="S71" s="27"/>
      <c r="T71" s="28">
        <f t="shared" si="35"/>
        <v>11018</v>
      </c>
      <c r="U71" s="26"/>
    </row>
    <row r="72" spans="1:21">
      <c r="A72" s="14">
        <v>6</v>
      </c>
      <c r="B72" s="14">
        <v>2</v>
      </c>
      <c r="C72" s="14">
        <v>15</v>
      </c>
      <c r="D72" s="14">
        <v>3</v>
      </c>
      <c r="E72" s="14" t="s">
        <v>150</v>
      </c>
      <c r="F72" s="14">
        <v>15</v>
      </c>
      <c r="G72" s="14" t="s">
        <v>151</v>
      </c>
      <c r="H72" s="14" t="s">
        <v>152</v>
      </c>
      <c r="I72" s="18">
        <v>130</v>
      </c>
      <c r="J72" s="19">
        <v>130.42</v>
      </c>
      <c r="K72" s="20">
        <f t="shared" si="32"/>
        <v>1361.64</v>
      </c>
      <c r="L72" s="21">
        <f t="shared" si="37"/>
        <v>547.8</v>
      </c>
      <c r="M72" s="21">
        <v>30</v>
      </c>
      <c r="N72" s="21">
        <f t="shared" si="38"/>
        <v>93.96</v>
      </c>
      <c r="O72" s="22">
        <f t="shared" si="33"/>
        <v>2033.4</v>
      </c>
      <c r="P72" s="23"/>
      <c r="Q72" s="26">
        <f t="shared" si="34"/>
        <v>2033.4</v>
      </c>
      <c r="R72" s="27">
        <f>J72+J73+J74-300</f>
        <v>1.63999999999999</v>
      </c>
      <c r="S72" s="27">
        <f>ROUND(R72*8053,2)</f>
        <v>13206.92</v>
      </c>
      <c r="T72" s="28">
        <f t="shared" si="35"/>
        <v>16955</v>
      </c>
      <c r="U72" s="26">
        <f>Q72+Q73+Q74+S72+T72+T73+T74</f>
        <v>58344.24</v>
      </c>
    </row>
    <row r="73" spans="1:21">
      <c r="A73" s="14">
        <v>6</v>
      </c>
      <c r="B73" s="14">
        <v>2</v>
      </c>
      <c r="C73" s="14">
        <v>15</v>
      </c>
      <c r="D73" s="14">
        <v>3</v>
      </c>
      <c r="E73" s="14" t="str">
        <f t="shared" si="36"/>
        <v>宅024</v>
      </c>
      <c r="F73" s="14">
        <v>15</v>
      </c>
      <c r="G73" s="14" t="s">
        <v>153</v>
      </c>
      <c r="H73" s="14" t="s">
        <v>152</v>
      </c>
      <c r="I73" s="18">
        <v>85</v>
      </c>
      <c r="J73" s="19">
        <v>86.47</v>
      </c>
      <c r="K73" s="20">
        <f t="shared" si="32"/>
        <v>902.76</v>
      </c>
      <c r="L73" s="21">
        <f t="shared" si="37"/>
        <v>363.12</v>
      </c>
      <c r="M73" s="21">
        <v>30</v>
      </c>
      <c r="N73" s="21">
        <f t="shared" si="38"/>
        <v>62.28</v>
      </c>
      <c r="O73" s="22">
        <f t="shared" si="33"/>
        <v>1358.16</v>
      </c>
      <c r="P73" s="23">
        <v>600</v>
      </c>
      <c r="Q73" s="26">
        <f t="shared" si="34"/>
        <v>1958.16</v>
      </c>
      <c r="R73" s="27"/>
      <c r="S73" s="27"/>
      <c r="T73" s="28">
        <f t="shared" si="35"/>
        <v>11241</v>
      </c>
      <c r="U73" s="26"/>
    </row>
    <row r="74" spans="1:21">
      <c r="A74" s="14">
        <v>6</v>
      </c>
      <c r="B74" s="14">
        <v>2</v>
      </c>
      <c r="C74" s="14">
        <v>15</v>
      </c>
      <c r="D74" s="14">
        <v>3</v>
      </c>
      <c r="E74" s="14" t="str">
        <f t="shared" si="36"/>
        <v>宅024</v>
      </c>
      <c r="F74" s="14">
        <v>15</v>
      </c>
      <c r="G74" s="14" t="s">
        <v>154</v>
      </c>
      <c r="H74" s="14" t="s">
        <v>155</v>
      </c>
      <c r="I74" s="18">
        <v>85</v>
      </c>
      <c r="J74" s="19">
        <v>84.75</v>
      </c>
      <c r="K74" s="20">
        <f t="shared" si="32"/>
        <v>884.76</v>
      </c>
      <c r="L74" s="21">
        <f t="shared" si="37"/>
        <v>355.92</v>
      </c>
      <c r="M74" s="21">
        <v>30</v>
      </c>
      <c r="N74" s="21">
        <f t="shared" si="38"/>
        <v>61.08</v>
      </c>
      <c r="O74" s="22">
        <f t="shared" si="33"/>
        <v>1331.76</v>
      </c>
      <c r="P74" s="23">
        <v>600</v>
      </c>
      <c r="Q74" s="26">
        <f t="shared" si="34"/>
        <v>1931.76</v>
      </c>
      <c r="R74" s="27"/>
      <c r="S74" s="27"/>
      <c r="T74" s="28">
        <f t="shared" si="35"/>
        <v>11018</v>
      </c>
      <c r="U74" s="26"/>
    </row>
    <row r="75" spans="1:21">
      <c r="A75" s="14">
        <v>6</v>
      </c>
      <c r="B75" s="14">
        <v>2</v>
      </c>
      <c r="C75" s="14">
        <v>7</v>
      </c>
      <c r="D75" s="14">
        <v>2</v>
      </c>
      <c r="E75" s="14" t="s">
        <v>156</v>
      </c>
      <c r="F75" s="14">
        <v>7</v>
      </c>
      <c r="G75" s="14" t="s">
        <v>157</v>
      </c>
      <c r="H75" s="14" t="s">
        <v>158</v>
      </c>
      <c r="I75" s="18">
        <v>130</v>
      </c>
      <c r="J75" s="19">
        <v>130.42</v>
      </c>
      <c r="K75" s="20">
        <f t="shared" si="32"/>
        <v>1361.64</v>
      </c>
      <c r="L75" s="21">
        <f t="shared" ref="L75:L77" si="39">ROUND(J75*0.3,2)*12</f>
        <v>469.56</v>
      </c>
      <c r="M75" s="21">
        <v>30</v>
      </c>
      <c r="N75" s="21">
        <f t="shared" si="38"/>
        <v>93.96</v>
      </c>
      <c r="O75" s="22">
        <f t="shared" si="33"/>
        <v>1955.16</v>
      </c>
      <c r="P75" s="23"/>
      <c r="Q75" s="26">
        <f t="shared" si="34"/>
        <v>1955.16</v>
      </c>
      <c r="R75" s="27">
        <f>J75+J76+J77-300</f>
        <v>1.63999999999999</v>
      </c>
      <c r="S75" s="27">
        <f>ROUND(R75*8053,2)</f>
        <v>13206.92</v>
      </c>
      <c r="T75" s="28">
        <f t="shared" si="35"/>
        <v>16955</v>
      </c>
      <c r="U75" s="26">
        <f>Q75+Q76+Q77+S75+T75+T76+T77</f>
        <v>58163.4</v>
      </c>
    </row>
    <row r="76" spans="1:21">
      <c r="A76" s="14">
        <v>6</v>
      </c>
      <c r="B76" s="14">
        <v>2</v>
      </c>
      <c r="C76" s="14">
        <v>7</v>
      </c>
      <c r="D76" s="14">
        <v>2</v>
      </c>
      <c r="E76" s="14" t="str">
        <f t="shared" ref="E76:E80" si="40">E75</f>
        <v>宅025</v>
      </c>
      <c r="F76" s="14">
        <v>7</v>
      </c>
      <c r="G76" s="14" t="s">
        <v>159</v>
      </c>
      <c r="H76" s="14" t="s">
        <v>158</v>
      </c>
      <c r="I76" s="18">
        <v>85</v>
      </c>
      <c r="J76" s="19">
        <v>86.47</v>
      </c>
      <c r="K76" s="20">
        <f t="shared" si="32"/>
        <v>902.76</v>
      </c>
      <c r="L76" s="21">
        <f t="shared" si="39"/>
        <v>311.28</v>
      </c>
      <c r="M76" s="21">
        <v>30</v>
      </c>
      <c r="N76" s="21">
        <f t="shared" si="38"/>
        <v>62.28</v>
      </c>
      <c r="O76" s="22">
        <f t="shared" si="33"/>
        <v>1306.32</v>
      </c>
      <c r="P76" s="23">
        <v>600</v>
      </c>
      <c r="Q76" s="26">
        <f t="shared" si="34"/>
        <v>1906.32</v>
      </c>
      <c r="R76" s="27"/>
      <c r="S76" s="27"/>
      <c r="T76" s="28">
        <f t="shared" si="35"/>
        <v>11241</v>
      </c>
      <c r="U76" s="26"/>
    </row>
    <row r="77" spans="1:21">
      <c r="A77" s="14">
        <v>6</v>
      </c>
      <c r="B77" s="14">
        <v>2</v>
      </c>
      <c r="C77" s="14">
        <v>7</v>
      </c>
      <c r="D77" s="14">
        <v>1</v>
      </c>
      <c r="E77" s="14" t="str">
        <f t="shared" si="40"/>
        <v>宅025</v>
      </c>
      <c r="F77" s="14">
        <v>7</v>
      </c>
      <c r="G77" s="14" t="s">
        <v>160</v>
      </c>
      <c r="H77" s="14" t="s">
        <v>158</v>
      </c>
      <c r="I77" s="18">
        <v>85</v>
      </c>
      <c r="J77" s="19">
        <v>84.75</v>
      </c>
      <c r="K77" s="20">
        <f t="shared" si="32"/>
        <v>884.76</v>
      </c>
      <c r="L77" s="21">
        <f t="shared" si="39"/>
        <v>305.16</v>
      </c>
      <c r="M77" s="21">
        <v>30</v>
      </c>
      <c r="N77" s="21">
        <f t="shared" si="38"/>
        <v>61.08</v>
      </c>
      <c r="O77" s="22">
        <f t="shared" si="33"/>
        <v>1281</v>
      </c>
      <c r="P77" s="23">
        <v>600</v>
      </c>
      <c r="Q77" s="26">
        <f t="shared" si="34"/>
        <v>1881</v>
      </c>
      <c r="R77" s="27"/>
      <c r="S77" s="27"/>
      <c r="T77" s="28">
        <f t="shared" si="35"/>
        <v>11018</v>
      </c>
      <c r="U77" s="26"/>
    </row>
    <row r="78" spans="1:21">
      <c r="A78" s="14">
        <v>5</v>
      </c>
      <c r="B78" s="14">
        <v>1</v>
      </c>
      <c r="C78" s="14">
        <v>16</v>
      </c>
      <c r="D78" s="14">
        <v>1</v>
      </c>
      <c r="E78" s="14" t="s">
        <v>161</v>
      </c>
      <c r="F78" s="14">
        <v>16</v>
      </c>
      <c r="G78" s="14" t="s">
        <v>162</v>
      </c>
      <c r="H78" s="14" t="s">
        <v>163</v>
      </c>
      <c r="I78" s="18">
        <v>130</v>
      </c>
      <c r="J78" s="19">
        <v>130.98</v>
      </c>
      <c r="K78" s="20">
        <f t="shared" si="32"/>
        <v>1367.4</v>
      </c>
      <c r="L78" s="21">
        <f t="shared" ref="L78:L80" si="41">ROUND(J78*0.35,2)*12</f>
        <v>550.08</v>
      </c>
      <c r="M78" s="21">
        <v>30</v>
      </c>
      <c r="N78" s="21">
        <f t="shared" si="38"/>
        <v>94.32</v>
      </c>
      <c r="O78" s="22">
        <f t="shared" si="33"/>
        <v>2041.8</v>
      </c>
      <c r="P78" s="23"/>
      <c r="Q78" s="26">
        <f t="shared" si="34"/>
        <v>2041.8</v>
      </c>
      <c r="R78" s="27">
        <f>J78+J79+J80-300</f>
        <v>2.93000000000001</v>
      </c>
      <c r="S78" s="27">
        <f>ROUND(R78*8053,2)</f>
        <v>23595.29</v>
      </c>
      <c r="T78" s="28">
        <f t="shared" si="35"/>
        <v>17027</v>
      </c>
      <c r="U78" s="26">
        <f>Q78+Q79+Q80+S78+T78+T79+T80</f>
        <v>68918.29</v>
      </c>
    </row>
    <row r="79" spans="1:21">
      <c r="A79" s="14">
        <v>5</v>
      </c>
      <c r="B79" s="14">
        <v>1</v>
      </c>
      <c r="C79" s="14">
        <v>16</v>
      </c>
      <c r="D79" s="14">
        <v>2</v>
      </c>
      <c r="E79" s="14" t="str">
        <f t="shared" si="40"/>
        <v>宅026</v>
      </c>
      <c r="F79" s="14">
        <v>16</v>
      </c>
      <c r="G79" s="14" t="s">
        <v>164</v>
      </c>
      <c r="H79" s="14" t="s">
        <v>165</v>
      </c>
      <c r="I79" s="18">
        <v>85</v>
      </c>
      <c r="J79" s="19">
        <v>86.84</v>
      </c>
      <c r="K79" s="20">
        <f t="shared" si="32"/>
        <v>906.6</v>
      </c>
      <c r="L79" s="21">
        <f t="shared" si="41"/>
        <v>364.68</v>
      </c>
      <c r="M79" s="21">
        <v>30</v>
      </c>
      <c r="N79" s="21">
        <f t="shared" si="38"/>
        <v>62.52</v>
      </c>
      <c r="O79" s="22">
        <f t="shared" si="33"/>
        <v>1363.8</v>
      </c>
      <c r="P79" s="23">
        <v>600</v>
      </c>
      <c r="Q79" s="26">
        <f t="shared" si="34"/>
        <v>1963.8</v>
      </c>
      <c r="R79" s="27"/>
      <c r="S79" s="27"/>
      <c r="T79" s="28">
        <f t="shared" si="35"/>
        <v>11289</v>
      </c>
      <c r="U79" s="26"/>
    </row>
    <row r="80" spans="1:21">
      <c r="A80" s="14">
        <v>5</v>
      </c>
      <c r="B80" s="14">
        <v>1</v>
      </c>
      <c r="C80" s="14">
        <v>16</v>
      </c>
      <c r="D80" s="14">
        <v>3</v>
      </c>
      <c r="E80" s="14" t="str">
        <f t="shared" si="40"/>
        <v>宅026</v>
      </c>
      <c r="F80" s="14">
        <v>16</v>
      </c>
      <c r="G80" s="14" t="s">
        <v>166</v>
      </c>
      <c r="H80" s="14" t="s">
        <v>165</v>
      </c>
      <c r="I80" s="18">
        <v>85</v>
      </c>
      <c r="J80" s="19">
        <v>85.11</v>
      </c>
      <c r="K80" s="20">
        <f t="shared" si="32"/>
        <v>888.6</v>
      </c>
      <c r="L80" s="21">
        <f t="shared" si="41"/>
        <v>357.48</v>
      </c>
      <c r="M80" s="21">
        <v>30</v>
      </c>
      <c r="N80" s="21">
        <f t="shared" si="38"/>
        <v>61.32</v>
      </c>
      <c r="O80" s="22">
        <f t="shared" si="33"/>
        <v>1337.4</v>
      </c>
      <c r="P80" s="23">
        <v>600</v>
      </c>
      <c r="Q80" s="26">
        <f t="shared" si="34"/>
        <v>1937.4</v>
      </c>
      <c r="R80" s="27"/>
      <c r="S80" s="27"/>
      <c r="T80" s="28">
        <f t="shared" si="35"/>
        <v>11064</v>
      </c>
      <c r="U80" s="26"/>
    </row>
    <row r="81" spans="1:21">
      <c r="A81" s="14">
        <v>3</v>
      </c>
      <c r="B81" s="14">
        <v>1</v>
      </c>
      <c r="C81" s="14">
        <v>11</v>
      </c>
      <c r="D81" s="14">
        <v>1</v>
      </c>
      <c r="E81" s="14" t="s">
        <v>167</v>
      </c>
      <c r="F81" s="14">
        <v>11</v>
      </c>
      <c r="G81" s="14" t="s">
        <v>168</v>
      </c>
      <c r="H81" s="14" t="s">
        <v>169</v>
      </c>
      <c r="I81" s="18">
        <v>130</v>
      </c>
      <c r="J81" s="19">
        <v>129.77</v>
      </c>
      <c r="K81" s="20">
        <f t="shared" si="32"/>
        <v>1354.8</v>
      </c>
      <c r="L81" s="21">
        <f t="shared" ref="L81:L83" si="42">ROUND(J81*0.3,2)*12</f>
        <v>467.16</v>
      </c>
      <c r="M81" s="21">
        <v>30</v>
      </c>
      <c r="N81" s="21">
        <f t="shared" si="38"/>
        <v>93.48</v>
      </c>
      <c r="O81" s="22">
        <f t="shared" si="33"/>
        <v>1945.44</v>
      </c>
      <c r="P81" s="23"/>
      <c r="Q81" s="26">
        <f t="shared" si="34"/>
        <v>1945.44</v>
      </c>
      <c r="R81" s="27">
        <f>J81+J82+J83-300</f>
        <v>0.139999999999986</v>
      </c>
      <c r="S81" s="27">
        <f>ROUND(R81*8053,2)</f>
        <v>1127.42</v>
      </c>
      <c r="T81" s="28">
        <f t="shared" si="35"/>
        <v>16870</v>
      </c>
      <c r="U81" s="26">
        <f>Q81+Q82+Q83+S81+T81+T82+T83</f>
        <v>45865.46</v>
      </c>
    </row>
    <row r="82" spans="1:21">
      <c r="A82" s="14">
        <v>3</v>
      </c>
      <c r="B82" s="14">
        <v>1</v>
      </c>
      <c r="C82" s="14">
        <v>11</v>
      </c>
      <c r="D82" s="14">
        <v>2</v>
      </c>
      <c r="E82" s="14" t="str">
        <f t="shared" ref="E82:E86" si="43">E81</f>
        <v>宅027</v>
      </c>
      <c r="F82" s="14">
        <v>11</v>
      </c>
      <c r="G82" s="14" t="s">
        <v>170</v>
      </c>
      <c r="H82" s="14" t="s">
        <v>169</v>
      </c>
      <c r="I82" s="18">
        <v>85</v>
      </c>
      <c r="J82" s="19">
        <v>86.04</v>
      </c>
      <c r="K82" s="20">
        <f t="shared" si="32"/>
        <v>898.2</v>
      </c>
      <c r="L82" s="21">
        <f t="shared" si="42"/>
        <v>309.72</v>
      </c>
      <c r="M82" s="21">
        <v>30</v>
      </c>
      <c r="N82" s="21">
        <f t="shared" si="38"/>
        <v>61.92</v>
      </c>
      <c r="O82" s="22">
        <f t="shared" si="33"/>
        <v>1299.84</v>
      </c>
      <c r="P82" s="23">
        <v>600</v>
      </c>
      <c r="Q82" s="26">
        <f t="shared" si="34"/>
        <v>1899.84</v>
      </c>
      <c r="R82" s="27"/>
      <c r="S82" s="27"/>
      <c r="T82" s="28">
        <f t="shared" si="35"/>
        <v>11185</v>
      </c>
      <c r="U82" s="26"/>
    </row>
    <row r="83" spans="1:21">
      <c r="A83" s="14">
        <v>3</v>
      </c>
      <c r="B83" s="14">
        <v>1</v>
      </c>
      <c r="C83" s="14">
        <v>11</v>
      </c>
      <c r="D83" s="14">
        <v>3</v>
      </c>
      <c r="E83" s="14" t="str">
        <f t="shared" si="43"/>
        <v>宅027</v>
      </c>
      <c r="F83" s="14">
        <v>11</v>
      </c>
      <c r="G83" s="14" t="s">
        <v>171</v>
      </c>
      <c r="H83" s="14" t="s">
        <v>169</v>
      </c>
      <c r="I83" s="18">
        <v>85</v>
      </c>
      <c r="J83" s="19">
        <v>84.33</v>
      </c>
      <c r="K83" s="20">
        <f t="shared" si="32"/>
        <v>880.44</v>
      </c>
      <c r="L83" s="21">
        <f t="shared" si="42"/>
        <v>303.6</v>
      </c>
      <c r="M83" s="21">
        <v>30</v>
      </c>
      <c r="N83" s="21">
        <f t="shared" si="38"/>
        <v>60.72</v>
      </c>
      <c r="O83" s="22">
        <f t="shared" si="33"/>
        <v>1274.76</v>
      </c>
      <c r="P83" s="23">
        <v>600</v>
      </c>
      <c r="Q83" s="26">
        <f t="shared" si="34"/>
        <v>1874.76</v>
      </c>
      <c r="R83" s="27"/>
      <c r="S83" s="27"/>
      <c r="T83" s="28">
        <f t="shared" si="35"/>
        <v>10963</v>
      </c>
      <c r="U83" s="26"/>
    </row>
    <row r="84" spans="1:21">
      <c r="A84" s="14">
        <v>3</v>
      </c>
      <c r="B84" s="14">
        <v>1</v>
      </c>
      <c r="C84" s="14">
        <v>13</v>
      </c>
      <c r="D84" s="14">
        <v>3</v>
      </c>
      <c r="E84" s="14" t="s">
        <v>172</v>
      </c>
      <c r="F84" s="14">
        <v>13</v>
      </c>
      <c r="G84" s="14" t="s">
        <v>173</v>
      </c>
      <c r="H84" s="14" t="s">
        <v>174</v>
      </c>
      <c r="I84" s="18">
        <v>130</v>
      </c>
      <c r="J84" s="19">
        <v>129.77</v>
      </c>
      <c r="K84" s="20">
        <f t="shared" si="32"/>
        <v>1354.8</v>
      </c>
      <c r="L84" s="21">
        <f t="shared" ref="L84:L86" si="44">ROUND(J84*0.35,2)*12</f>
        <v>545.04</v>
      </c>
      <c r="M84" s="21">
        <v>30</v>
      </c>
      <c r="N84" s="21">
        <f t="shared" si="38"/>
        <v>93.48</v>
      </c>
      <c r="O84" s="22">
        <f t="shared" si="33"/>
        <v>2023.32</v>
      </c>
      <c r="P84" s="23"/>
      <c r="Q84" s="26">
        <f t="shared" si="34"/>
        <v>2023.32</v>
      </c>
      <c r="R84" s="27">
        <f>J84+J85+J86-300</f>
        <v>0.139999999999986</v>
      </c>
      <c r="S84" s="27">
        <f>ROUND(R84*8053,2)</f>
        <v>1127.42</v>
      </c>
      <c r="T84" s="28">
        <f t="shared" si="35"/>
        <v>16870</v>
      </c>
      <c r="U84" s="26">
        <f>Q84+Q85+Q86+S84+T84+T85+T86</f>
        <v>46045.58</v>
      </c>
    </row>
    <row r="85" spans="1:21">
      <c r="A85" s="14">
        <v>3</v>
      </c>
      <c r="B85" s="14">
        <v>1</v>
      </c>
      <c r="C85" s="14">
        <v>13</v>
      </c>
      <c r="D85" s="14">
        <v>1</v>
      </c>
      <c r="E85" s="14" t="str">
        <f t="shared" si="43"/>
        <v>宅028</v>
      </c>
      <c r="F85" s="14">
        <v>13</v>
      </c>
      <c r="G85" s="14" t="s">
        <v>175</v>
      </c>
      <c r="H85" s="14" t="s">
        <v>174</v>
      </c>
      <c r="I85" s="18">
        <v>85</v>
      </c>
      <c r="J85" s="19">
        <v>86.04</v>
      </c>
      <c r="K85" s="20">
        <f t="shared" si="32"/>
        <v>898.2</v>
      </c>
      <c r="L85" s="21">
        <f t="shared" si="44"/>
        <v>361.32</v>
      </c>
      <c r="M85" s="21">
        <v>30</v>
      </c>
      <c r="N85" s="21">
        <f t="shared" si="38"/>
        <v>61.92</v>
      </c>
      <c r="O85" s="22">
        <f t="shared" si="33"/>
        <v>1351.44</v>
      </c>
      <c r="P85" s="23">
        <v>600</v>
      </c>
      <c r="Q85" s="26">
        <f t="shared" si="34"/>
        <v>1951.44</v>
      </c>
      <c r="R85" s="27"/>
      <c r="S85" s="27"/>
      <c r="T85" s="28">
        <f t="shared" si="35"/>
        <v>11185</v>
      </c>
      <c r="U85" s="26"/>
    </row>
    <row r="86" spans="1:21">
      <c r="A86" s="14">
        <v>3</v>
      </c>
      <c r="B86" s="14">
        <v>1</v>
      </c>
      <c r="C86" s="14">
        <v>13</v>
      </c>
      <c r="D86" s="14">
        <v>3</v>
      </c>
      <c r="E86" s="14" t="str">
        <f t="shared" si="43"/>
        <v>宅028</v>
      </c>
      <c r="F86" s="14">
        <v>13</v>
      </c>
      <c r="G86" s="14" t="s">
        <v>176</v>
      </c>
      <c r="H86" s="14" t="s">
        <v>174</v>
      </c>
      <c r="I86" s="18">
        <v>85</v>
      </c>
      <c r="J86" s="19">
        <v>84.33</v>
      </c>
      <c r="K86" s="20">
        <f t="shared" si="32"/>
        <v>880.44</v>
      </c>
      <c r="L86" s="21">
        <f t="shared" si="44"/>
        <v>354.24</v>
      </c>
      <c r="M86" s="21">
        <v>30</v>
      </c>
      <c r="N86" s="21">
        <f t="shared" si="38"/>
        <v>60.72</v>
      </c>
      <c r="O86" s="22">
        <f t="shared" si="33"/>
        <v>1325.4</v>
      </c>
      <c r="P86" s="23">
        <v>600</v>
      </c>
      <c r="Q86" s="26">
        <f t="shared" si="34"/>
        <v>1925.4</v>
      </c>
      <c r="R86" s="27"/>
      <c r="S86" s="27"/>
      <c r="T86" s="28">
        <f t="shared" si="35"/>
        <v>10963</v>
      </c>
      <c r="U86" s="26"/>
    </row>
    <row r="87" spans="1:21">
      <c r="A87" s="14">
        <v>6</v>
      </c>
      <c r="B87" s="14">
        <v>1</v>
      </c>
      <c r="C87" s="14">
        <v>8</v>
      </c>
      <c r="D87" s="14">
        <v>2</v>
      </c>
      <c r="E87" s="14" t="s">
        <v>177</v>
      </c>
      <c r="F87" s="14">
        <v>8</v>
      </c>
      <c r="G87" s="14" t="s">
        <v>178</v>
      </c>
      <c r="H87" s="14" t="s">
        <v>179</v>
      </c>
      <c r="I87" s="18">
        <v>130</v>
      </c>
      <c r="J87" s="19">
        <v>130.42</v>
      </c>
      <c r="K87" s="20">
        <f t="shared" si="32"/>
        <v>1361.64</v>
      </c>
      <c r="L87" s="21">
        <f t="shared" ref="L87:L92" si="45">ROUND(J87*0.3,2)*12</f>
        <v>469.56</v>
      </c>
      <c r="M87" s="21">
        <v>30</v>
      </c>
      <c r="N87" s="21">
        <f t="shared" si="38"/>
        <v>93.96</v>
      </c>
      <c r="O87" s="22">
        <f t="shared" si="33"/>
        <v>1955.16</v>
      </c>
      <c r="P87" s="23"/>
      <c r="Q87" s="26">
        <f t="shared" si="34"/>
        <v>1955.16</v>
      </c>
      <c r="R87" s="27">
        <f>J87+J88+J89-300</f>
        <v>1.63999999999999</v>
      </c>
      <c r="S87" s="27">
        <f>ROUND(R87*8053,2)</f>
        <v>13206.92</v>
      </c>
      <c r="T87" s="28">
        <f t="shared" si="35"/>
        <v>16955</v>
      </c>
      <c r="U87" s="26">
        <f>Q87+Q88+Q89+S87+T87+T88+T89</f>
        <v>58163.4</v>
      </c>
    </row>
    <row r="88" spans="1:21">
      <c r="A88" s="14">
        <v>6</v>
      </c>
      <c r="B88" s="14">
        <v>1</v>
      </c>
      <c r="C88" s="14">
        <v>8</v>
      </c>
      <c r="D88" s="14">
        <v>1</v>
      </c>
      <c r="E88" s="14" t="str">
        <f t="shared" ref="E88:E92" si="46">E87</f>
        <v>宅029</v>
      </c>
      <c r="F88" s="14">
        <v>8</v>
      </c>
      <c r="G88" s="14" t="s">
        <v>180</v>
      </c>
      <c r="H88" s="14" t="s">
        <v>179</v>
      </c>
      <c r="I88" s="18">
        <v>85</v>
      </c>
      <c r="J88" s="19">
        <v>86.47</v>
      </c>
      <c r="K88" s="20">
        <f t="shared" si="32"/>
        <v>902.76</v>
      </c>
      <c r="L88" s="21">
        <f t="shared" si="45"/>
        <v>311.28</v>
      </c>
      <c r="M88" s="21">
        <v>30</v>
      </c>
      <c r="N88" s="21">
        <f t="shared" si="38"/>
        <v>62.28</v>
      </c>
      <c r="O88" s="22">
        <f t="shared" si="33"/>
        <v>1306.32</v>
      </c>
      <c r="P88" s="23">
        <v>600</v>
      </c>
      <c r="Q88" s="26">
        <f t="shared" si="34"/>
        <v>1906.32</v>
      </c>
      <c r="R88" s="27"/>
      <c r="S88" s="27"/>
      <c r="T88" s="28">
        <f t="shared" si="35"/>
        <v>11241</v>
      </c>
      <c r="U88" s="26"/>
    </row>
    <row r="89" spans="1:21">
      <c r="A89" s="14">
        <v>6</v>
      </c>
      <c r="B89" s="14">
        <v>1</v>
      </c>
      <c r="C89" s="14">
        <v>8</v>
      </c>
      <c r="D89" s="14">
        <v>1</v>
      </c>
      <c r="E89" s="14" t="str">
        <f t="shared" si="46"/>
        <v>宅029</v>
      </c>
      <c r="F89" s="14">
        <v>8</v>
      </c>
      <c r="G89" s="14" t="s">
        <v>181</v>
      </c>
      <c r="H89" s="14" t="s">
        <v>182</v>
      </c>
      <c r="I89" s="18">
        <v>85</v>
      </c>
      <c r="J89" s="19">
        <v>84.75</v>
      </c>
      <c r="K89" s="20">
        <f t="shared" si="32"/>
        <v>884.76</v>
      </c>
      <c r="L89" s="21">
        <f t="shared" si="45"/>
        <v>305.16</v>
      </c>
      <c r="M89" s="21">
        <v>30</v>
      </c>
      <c r="N89" s="21">
        <f t="shared" si="38"/>
        <v>61.08</v>
      </c>
      <c r="O89" s="22">
        <f t="shared" si="33"/>
        <v>1281</v>
      </c>
      <c r="P89" s="23">
        <v>600</v>
      </c>
      <c r="Q89" s="26">
        <f t="shared" si="34"/>
        <v>1881</v>
      </c>
      <c r="R89" s="27"/>
      <c r="S89" s="27"/>
      <c r="T89" s="28">
        <f t="shared" si="35"/>
        <v>11018</v>
      </c>
      <c r="U89" s="26"/>
    </row>
    <row r="90" spans="1:21">
      <c r="A90" s="14">
        <v>6</v>
      </c>
      <c r="B90" s="14">
        <v>2</v>
      </c>
      <c r="C90" s="14">
        <v>8</v>
      </c>
      <c r="D90" s="14">
        <v>2</v>
      </c>
      <c r="E90" s="14" t="s">
        <v>183</v>
      </c>
      <c r="F90" s="14">
        <v>8</v>
      </c>
      <c r="G90" s="14" t="s">
        <v>184</v>
      </c>
      <c r="H90" s="14" t="s">
        <v>185</v>
      </c>
      <c r="I90" s="18">
        <v>130</v>
      </c>
      <c r="J90" s="19">
        <v>130.42</v>
      </c>
      <c r="K90" s="20">
        <f t="shared" si="32"/>
        <v>1361.64</v>
      </c>
      <c r="L90" s="21">
        <f t="shared" si="45"/>
        <v>469.56</v>
      </c>
      <c r="M90" s="21">
        <v>30</v>
      </c>
      <c r="N90" s="21">
        <f t="shared" si="38"/>
        <v>93.96</v>
      </c>
      <c r="O90" s="22">
        <f t="shared" si="33"/>
        <v>1955.16</v>
      </c>
      <c r="P90" s="23"/>
      <c r="Q90" s="26">
        <f t="shared" si="34"/>
        <v>1955.16</v>
      </c>
      <c r="R90" s="27">
        <f>J90+J91+J92-300</f>
        <v>1.63999999999999</v>
      </c>
      <c r="S90" s="27">
        <f>ROUND(R90*8053,2)</f>
        <v>13206.92</v>
      </c>
      <c r="T90" s="28">
        <f t="shared" si="35"/>
        <v>16955</v>
      </c>
      <c r="U90" s="26">
        <f>Q90+Q91+Q92+S90+T90+T91+T92</f>
        <v>58163.4</v>
      </c>
    </row>
    <row r="91" spans="1:21">
      <c r="A91" s="14">
        <v>6</v>
      </c>
      <c r="B91" s="14">
        <v>2</v>
      </c>
      <c r="C91" s="14">
        <v>8</v>
      </c>
      <c r="D91" s="14">
        <v>2</v>
      </c>
      <c r="E91" s="14" t="str">
        <f t="shared" si="46"/>
        <v>宅030</v>
      </c>
      <c r="F91" s="14">
        <v>8</v>
      </c>
      <c r="G91" s="14" t="s">
        <v>186</v>
      </c>
      <c r="H91" s="14" t="s">
        <v>185</v>
      </c>
      <c r="I91" s="18">
        <v>85</v>
      </c>
      <c r="J91" s="19">
        <v>86.47</v>
      </c>
      <c r="K91" s="20">
        <f t="shared" si="32"/>
        <v>902.76</v>
      </c>
      <c r="L91" s="21">
        <f t="shared" si="45"/>
        <v>311.28</v>
      </c>
      <c r="M91" s="21">
        <v>30</v>
      </c>
      <c r="N91" s="21">
        <f t="shared" si="38"/>
        <v>62.28</v>
      </c>
      <c r="O91" s="22">
        <f t="shared" si="33"/>
        <v>1306.32</v>
      </c>
      <c r="P91" s="23">
        <v>600</v>
      </c>
      <c r="Q91" s="26">
        <f t="shared" si="34"/>
        <v>1906.32</v>
      </c>
      <c r="R91" s="27"/>
      <c r="S91" s="27"/>
      <c r="T91" s="28">
        <f t="shared" si="35"/>
        <v>11241</v>
      </c>
      <c r="U91" s="26"/>
    </row>
    <row r="92" spans="1:21">
      <c r="A92" s="14">
        <v>6</v>
      </c>
      <c r="B92" s="14">
        <v>2</v>
      </c>
      <c r="C92" s="14">
        <v>8</v>
      </c>
      <c r="D92" s="14">
        <v>3</v>
      </c>
      <c r="E92" s="14" t="str">
        <f t="shared" si="46"/>
        <v>宅030</v>
      </c>
      <c r="F92" s="14">
        <v>8</v>
      </c>
      <c r="G92" s="14" t="s">
        <v>187</v>
      </c>
      <c r="H92" s="14" t="s">
        <v>185</v>
      </c>
      <c r="I92" s="18">
        <v>85</v>
      </c>
      <c r="J92" s="19">
        <v>84.75</v>
      </c>
      <c r="K92" s="20">
        <f t="shared" si="32"/>
        <v>884.76</v>
      </c>
      <c r="L92" s="21">
        <f t="shared" si="45"/>
        <v>305.16</v>
      </c>
      <c r="M92" s="21">
        <v>30</v>
      </c>
      <c r="N92" s="21">
        <f t="shared" si="38"/>
        <v>61.08</v>
      </c>
      <c r="O92" s="22">
        <f t="shared" si="33"/>
        <v>1281</v>
      </c>
      <c r="P92" s="23">
        <v>600</v>
      </c>
      <c r="Q92" s="26">
        <f t="shared" si="34"/>
        <v>1881</v>
      </c>
      <c r="R92" s="27"/>
      <c r="S92" s="27"/>
      <c r="T92" s="28">
        <f t="shared" si="35"/>
        <v>11018</v>
      </c>
      <c r="U92" s="26"/>
    </row>
    <row r="93" spans="1:21">
      <c r="A93" s="14">
        <v>6</v>
      </c>
      <c r="B93" s="14">
        <v>2</v>
      </c>
      <c r="C93" s="14">
        <v>14</v>
      </c>
      <c r="D93" s="14">
        <v>3</v>
      </c>
      <c r="E93" s="14" t="s">
        <v>188</v>
      </c>
      <c r="F93" s="14">
        <v>14</v>
      </c>
      <c r="G93" s="14" t="s">
        <v>189</v>
      </c>
      <c r="H93" s="14" t="s">
        <v>190</v>
      </c>
      <c r="I93" s="18">
        <v>130</v>
      </c>
      <c r="J93" s="19">
        <v>130.42</v>
      </c>
      <c r="K93" s="20">
        <f t="shared" si="32"/>
        <v>1361.64</v>
      </c>
      <c r="L93" s="21">
        <f t="shared" ref="L93:L95" si="47">ROUND(J93*0.35,2)*12</f>
        <v>547.8</v>
      </c>
      <c r="M93" s="21">
        <v>30</v>
      </c>
      <c r="N93" s="21">
        <f t="shared" si="38"/>
        <v>93.96</v>
      </c>
      <c r="O93" s="22">
        <f t="shared" si="33"/>
        <v>2033.4</v>
      </c>
      <c r="P93" s="23"/>
      <c r="Q93" s="26">
        <f t="shared" si="34"/>
        <v>2033.4</v>
      </c>
      <c r="R93" s="27">
        <f>J93+J94+J95-300</f>
        <v>1.63999999999999</v>
      </c>
      <c r="S93" s="27">
        <f>ROUND(R93*8053,2)</f>
        <v>13206.92</v>
      </c>
      <c r="T93" s="28">
        <f t="shared" si="35"/>
        <v>16955</v>
      </c>
      <c r="U93" s="26">
        <f>Q93+Q94+Q95+S93+T93+T94+T95</f>
        <v>58344.24</v>
      </c>
    </row>
    <row r="94" spans="1:21">
      <c r="A94" s="14">
        <v>6</v>
      </c>
      <c r="B94" s="14">
        <v>2</v>
      </c>
      <c r="C94" s="14">
        <v>14</v>
      </c>
      <c r="D94" s="14">
        <v>1</v>
      </c>
      <c r="E94" s="14" t="str">
        <f t="shared" ref="E94:E98" si="48">E93</f>
        <v>宅031</v>
      </c>
      <c r="F94" s="14">
        <v>14</v>
      </c>
      <c r="G94" s="14" t="s">
        <v>191</v>
      </c>
      <c r="H94" s="14" t="s">
        <v>190</v>
      </c>
      <c r="I94" s="18">
        <v>85</v>
      </c>
      <c r="J94" s="19">
        <v>86.47</v>
      </c>
      <c r="K94" s="20">
        <f t="shared" si="32"/>
        <v>902.76</v>
      </c>
      <c r="L94" s="21">
        <f t="shared" si="47"/>
        <v>363.12</v>
      </c>
      <c r="M94" s="21">
        <v>30</v>
      </c>
      <c r="N94" s="21">
        <f t="shared" si="38"/>
        <v>62.28</v>
      </c>
      <c r="O94" s="22">
        <f t="shared" si="33"/>
        <v>1358.16</v>
      </c>
      <c r="P94" s="23">
        <v>600</v>
      </c>
      <c r="Q94" s="26">
        <f t="shared" si="34"/>
        <v>1958.16</v>
      </c>
      <c r="R94" s="27"/>
      <c r="S94" s="27"/>
      <c r="T94" s="28">
        <f t="shared" si="35"/>
        <v>11241</v>
      </c>
      <c r="U94" s="26"/>
    </row>
    <row r="95" spans="1:21">
      <c r="A95" s="14">
        <v>6</v>
      </c>
      <c r="B95" s="14">
        <v>2</v>
      </c>
      <c r="C95" s="14">
        <v>14</v>
      </c>
      <c r="D95" s="14">
        <v>2</v>
      </c>
      <c r="E95" s="14" t="str">
        <f t="shared" si="48"/>
        <v>宅031</v>
      </c>
      <c r="F95" s="14">
        <v>14</v>
      </c>
      <c r="G95" s="14" t="s">
        <v>192</v>
      </c>
      <c r="H95" s="14" t="s">
        <v>190</v>
      </c>
      <c r="I95" s="18">
        <v>85</v>
      </c>
      <c r="J95" s="19">
        <v>84.75</v>
      </c>
      <c r="K95" s="20">
        <f t="shared" si="32"/>
        <v>884.76</v>
      </c>
      <c r="L95" s="21">
        <f t="shared" si="47"/>
        <v>355.92</v>
      </c>
      <c r="M95" s="21">
        <v>30</v>
      </c>
      <c r="N95" s="21">
        <f t="shared" si="38"/>
        <v>61.08</v>
      </c>
      <c r="O95" s="22">
        <f t="shared" si="33"/>
        <v>1331.76</v>
      </c>
      <c r="P95" s="23">
        <v>600</v>
      </c>
      <c r="Q95" s="26">
        <f t="shared" si="34"/>
        <v>1931.76</v>
      </c>
      <c r="R95" s="27"/>
      <c r="S95" s="27"/>
      <c r="T95" s="28">
        <f t="shared" si="35"/>
        <v>11018</v>
      </c>
      <c r="U95" s="26"/>
    </row>
    <row r="96" spans="1:21">
      <c r="A96" s="14">
        <v>5</v>
      </c>
      <c r="B96" s="14">
        <v>1</v>
      </c>
      <c r="C96" s="14">
        <v>11</v>
      </c>
      <c r="D96" s="14">
        <v>1</v>
      </c>
      <c r="E96" s="14" t="s">
        <v>193</v>
      </c>
      <c r="F96" s="14">
        <v>11</v>
      </c>
      <c r="G96" s="14" t="s">
        <v>194</v>
      </c>
      <c r="H96" s="14" t="s">
        <v>195</v>
      </c>
      <c r="I96" s="18">
        <v>130</v>
      </c>
      <c r="J96" s="19">
        <v>130.98</v>
      </c>
      <c r="K96" s="20">
        <f t="shared" si="32"/>
        <v>1367.4</v>
      </c>
      <c r="L96" s="21">
        <f t="shared" ref="L96:L98" si="49">ROUND(J96*0.3,2)*12</f>
        <v>471.48</v>
      </c>
      <c r="M96" s="21">
        <v>30</v>
      </c>
      <c r="N96" s="21">
        <f t="shared" si="38"/>
        <v>94.32</v>
      </c>
      <c r="O96" s="22">
        <f t="shared" si="33"/>
        <v>1963.2</v>
      </c>
      <c r="P96" s="23"/>
      <c r="Q96" s="26">
        <f t="shared" si="34"/>
        <v>1963.2</v>
      </c>
      <c r="R96" s="27">
        <f>J96+J97+J98-300</f>
        <v>2.93000000000001</v>
      </c>
      <c r="S96" s="27">
        <f>ROUND(R96*8053,2)</f>
        <v>23595.29</v>
      </c>
      <c r="T96" s="28">
        <f t="shared" si="35"/>
        <v>17027</v>
      </c>
      <c r="U96" s="26">
        <f>Q96+Q97+Q98+S96+T96+T97+T98</f>
        <v>68736.49</v>
      </c>
    </row>
    <row r="97" spans="1:21">
      <c r="A97" s="14">
        <v>5</v>
      </c>
      <c r="B97" s="14">
        <v>1</v>
      </c>
      <c r="C97" s="14">
        <v>11</v>
      </c>
      <c r="D97" s="14">
        <v>3</v>
      </c>
      <c r="E97" s="14" t="str">
        <f t="shared" si="48"/>
        <v>宅032</v>
      </c>
      <c r="F97" s="14">
        <v>11</v>
      </c>
      <c r="G97" s="14" t="s">
        <v>196</v>
      </c>
      <c r="H97" s="14" t="s">
        <v>197</v>
      </c>
      <c r="I97" s="18">
        <v>85</v>
      </c>
      <c r="J97" s="19">
        <v>86.84</v>
      </c>
      <c r="K97" s="20">
        <f t="shared" si="32"/>
        <v>906.6</v>
      </c>
      <c r="L97" s="21">
        <f t="shared" si="49"/>
        <v>312.6</v>
      </c>
      <c r="M97" s="21">
        <v>30</v>
      </c>
      <c r="N97" s="21">
        <f t="shared" si="38"/>
        <v>62.52</v>
      </c>
      <c r="O97" s="22">
        <f t="shared" si="33"/>
        <v>1311.72</v>
      </c>
      <c r="P97" s="23">
        <v>600</v>
      </c>
      <c r="Q97" s="26">
        <f t="shared" si="34"/>
        <v>1911.72</v>
      </c>
      <c r="R97" s="27"/>
      <c r="S97" s="27"/>
      <c r="T97" s="28">
        <f t="shared" si="35"/>
        <v>11289</v>
      </c>
      <c r="U97" s="26"/>
    </row>
    <row r="98" spans="1:21">
      <c r="A98" s="14">
        <v>5</v>
      </c>
      <c r="B98" s="14">
        <v>1</v>
      </c>
      <c r="C98" s="14">
        <v>11</v>
      </c>
      <c r="D98" s="14">
        <v>2</v>
      </c>
      <c r="E98" s="14" t="str">
        <f t="shared" si="48"/>
        <v>宅032</v>
      </c>
      <c r="F98" s="14">
        <v>11</v>
      </c>
      <c r="G98" s="14" t="s">
        <v>198</v>
      </c>
      <c r="H98" s="14" t="s">
        <v>199</v>
      </c>
      <c r="I98" s="18">
        <v>85</v>
      </c>
      <c r="J98" s="19">
        <v>85.11</v>
      </c>
      <c r="K98" s="20">
        <f t="shared" si="32"/>
        <v>888.6</v>
      </c>
      <c r="L98" s="21">
        <f t="shared" si="49"/>
        <v>306.36</v>
      </c>
      <c r="M98" s="21">
        <v>30</v>
      </c>
      <c r="N98" s="21">
        <f t="shared" si="38"/>
        <v>61.32</v>
      </c>
      <c r="O98" s="22">
        <f t="shared" si="33"/>
        <v>1286.28</v>
      </c>
      <c r="P98" s="23">
        <v>600</v>
      </c>
      <c r="Q98" s="26">
        <f t="shared" si="34"/>
        <v>1886.28</v>
      </c>
      <c r="R98" s="27"/>
      <c r="S98" s="27"/>
      <c r="T98" s="28">
        <f t="shared" si="35"/>
        <v>11064</v>
      </c>
      <c r="U98" s="26"/>
    </row>
    <row r="99" spans="1:21">
      <c r="A99" s="14">
        <v>5</v>
      </c>
      <c r="B99" s="14">
        <v>1</v>
      </c>
      <c r="C99" s="14">
        <v>12</v>
      </c>
      <c r="D99" s="14">
        <v>2</v>
      </c>
      <c r="E99" s="14" t="s">
        <v>200</v>
      </c>
      <c r="F99" s="14">
        <v>12</v>
      </c>
      <c r="G99" s="14" t="s">
        <v>201</v>
      </c>
      <c r="H99" s="14" t="s">
        <v>202</v>
      </c>
      <c r="I99" s="18">
        <v>130</v>
      </c>
      <c r="J99" s="19">
        <v>130.98</v>
      </c>
      <c r="K99" s="20">
        <f t="shared" si="32"/>
        <v>1367.4</v>
      </c>
      <c r="L99" s="21">
        <f t="shared" ref="L99:L107" si="50">ROUND(J99*0.35,2)*12</f>
        <v>550.08</v>
      </c>
      <c r="M99" s="21">
        <v>30</v>
      </c>
      <c r="N99" s="21">
        <f t="shared" si="38"/>
        <v>94.32</v>
      </c>
      <c r="O99" s="22">
        <f t="shared" si="33"/>
        <v>2041.8</v>
      </c>
      <c r="P99" s="23"/>
      <c r="Q99" s="26">
        <f t="shared" si="34"/>
        <v>2041.8</v>
      </c>
      <c r="R99" s="27">
        <f>J99+J100+J101-300</f>
        <v>2.93000000000001</v>
      </c>
      <c r="S99" s="27">
        <f>ROUND(R99*8053,2)</f>
        <v>23595.29</v>
      </c>
      <c r="T99" s="28">
        <f t="shared" si="35"/>
        <v>17027</v>
      </c>
      <c r="U99" s="26">
        <f>Q99+Q100+Q101+S99+T99+T100+T101</f>
        <v>68918.29</v>
      </c>
    </row>
    <row r="100" spans="1:21">
      <c r="A100" s="14">
        <v>5</v>
      </c>
      <c r="B100" s="14">
        <v>1</v>
      </c>
      <c r="C100" s="14">
        <v>12</v>
      </c>
      <c r="D100" s="14">
        <v>2</v>
      </c>
      <c r="E100" s="14" t="str">
        <f t="shared" ref="E100:E104" si="51">E99</f>
        <v>宅033</v>
      </c>
      <c r="F100" s="14">
        <v>12</v>
      </c>
      <c r="G100" s="14" t="s">
        <v>203</v>
      </c>
      <c r="H100" s="14" t="s">
        <v>202</v>
      </c>
      <c r="I100" s="18">
        <v>85</v>
      </c>
      <c r="J100" s="19">
        <v>86.84</v>
      </c>
      <c r="K100" s="20">
        <f t="shared" si="32"/>
        <v>906.6</v>
      </c>
      <c r="L100" s="21">
        <f t="shared" si="50"/>
        <v>364.68</v>
      </c>
      <c r="M100" s="21">
        <v>30</v>
      </c>
      <c r="N100" s="21">
        <f t="shared" si="38"/>
        <v>62.52</v>
      </c>
      <c r="O100" s="22">
        <f t="shared" si="33"/>
        <v>1363.8</v>
      </c>
      <c r="P100" s="23">
        <v>600</v>
      </c>
      <c r="Q100" s="26">
        <f t="shared" si="34"/>
        <v>1963.8</v>
      </c>
      <c r="R100" s="27"/>
      <c r="S100" s="27"/>
      <c r="T100" s="28">
        <f t="shared" si="35"/>
        <v>11289</v>
      </c>
      <c r="U100" s="26"/>
    </row>
    <row r="101" spans="1:21">
      <c r="A101" s="14">
        <v>5</v>
      </c>
      <c r="B101" s="14">
        <v>1</v>
      </c>
      <c r="C101" s="14">
        <v>12</v>
      </c>
      <c r="D101" s="14">
        <v>3</v>
      </c>
      <c r="E101" s="14" t="str">
        <f t="shared" si="51"/>
        <v>宅033</v>
      </c>
      <c r="F101" s="14">
        <v>12</v>
      </c>
      <c r="G101" s="14" t="s">
        <v>204</v>
      </c>
      <c r="H101" s="14" t="s">
        <v>202</v>
      </c>
      <c r="I101" s="18">
        <v>85</v>
      </c>
      <c r="J101" s="19">
        <v>85.11</v>
      </c>
      <c r="K101" s="20">
        <f t="shared" si="32"/>
        <v>888.6</v>
      </c>
      <c r="L101" s="21">
        <f t="shared" si="50"/>
        <v>357.48</v>
      </c>
      <c r="M101" s="21">
        <v>30</v>
      </c>
      <c r="N101" s="21">
        <f t="shared" si="38"/>
        <v>61.32</v>
      </c>
      <c r="O101" s="22">
        <f t="shared" si="33"/>
        <v>1337.4</v>
      </c>
      <c r="P101" s="23">
        <v>600</v>
      </c>
      <c r="Q101" s="26">
        <f t="shared" si="34"/>
        <v>1937.4</v>
      </c>
      <c r="R101" s="27"/>
      <c r="S101" s="27"/>
      <c r="T101" s="28">
        <f t="shared" si="35"/>
        <v>11064</v>
      </c>
      <c r="U101" s="26"/>
    </row>
    <row r="102" spans="1:21">
      <c r="A102" s="14">
        <v>5</v>
      </c>
      <c r="B102" s="14">
        <v>2</v>
      </c>
      <c r="C102" s="14">
        <v>15</v>
      </c>
      <c r="D102" s="14">
        <v>3</v>
      </c>
      <c r="E102" s="14" t="s">
        <v>205</v>
      </c>
      <c r="F102" s="14">
        <v>15</v>
      </c>
      <c r="G102" s="14" t="s">
        <v>206</v>
      </c>
      <c r="H102" s="14" t="s">
        <v>207</v>
      </c>
      <c r="I102" s="18">
        <v>130</v>
      </c>
      <c r="J102" s="19">
        <v>130.98</v>
      </c>
      <c r="K102" s="20">
        <f t="shared" si="32"/>
        <v>1367.4</v>
      </c>
      <c r="L102" s="21">
        <f t="shared" si="50"/>
        <v>550.08</v>
      </c>
      <c r="M102" s="21">
        <v>30</v>
      </c>
      <c r="N102" s="21">
        <f t="shared" si="38"/>
        <v>94.32</v>
      </c>
      <c r="O102" s="22">
        <f t="shared" si="33"/>
        <v>2041.8</v>
      </c>
      <c r="P102" s="23"/>
      <c r="Q102" s="26">
        <f t="shared" si="34"/>
        <v>2041.8</v>
      </c>
      <c r="R102" s="27">
        <f>J102+J103+J104-300</f>
        <v>2.93000000000001</v>
      </c>
      <c r="S102" s="27">
        <f>ROUND(R102*8053,2)</f>
        <v>23595.29</v>
      </c>
      <c r="T102" s="28">
        <f t="shared" si="35"/>
        <v>17027</v>
      </c>
      <c r="U102" s="26">
        <f>Q102+Q103+Q104+S102+T102+T103+T104</f>
        <v>68918.29</v>
      </c>
    </row>
    <row r="103" spans="1:21">
      <c r="A103" s="14">
        <v>5</v>
      </c>
      <c r="B103" s="14">
        <v>2</v>
      </c>
      <c r="C103" s="14">
        <v>15</v>
      </c>
      <c r="D103" s="14">
        <v>2</v>
      </c>
      <c r="E103" s="14" t="str">
        <f t="shared" si="51"/>
        <v>宅034</v>
      </c>
      <c r="F103" s="14">
        <v>15</v>
      </c>
      <c r="G103" s="14" t="s">
        <v>208</v>
      </c>
      <c r="H103" s="14" t="s">
        <v>209</v>
      </c>
      <c r="I103" s="18">
        <v>85</v>
      </c>
      <c r="J103" s="19">
        <v>86.84</v>
      </c>
      <c r="K103" s="20">
        <f t="shared" si="32"/>
        <v>906.6</v>
      </c>
      <c r="L103" s="21">
        <f t="shared" si="50"/>
        <v>364.68</v>
      </c>
      <c r="M103" s="21">
        <v>30</v>
      </c>
      <c r="N103" s="21">
        <f t="shared" si="38"/>
        <v>62.52</v>
      </c>
      <c r="O103" s="22">
        <f t="shared" si="33"/>
        <v>1363.8</v>
      </c>
      <c r="P103" s="23">
        <v>600</v>
      </c>
      <c r="Q103" s="26">
        <f t="shared" si="34"/>
        <v>1963.8</v>
      </c>
      <c r="R103" s="27"/>
      <c r="S103" s="27"/>
      <c r="T103" s="28">
        <f t="shared" si="35"/>
        <v>11289</v>
      </c>
      <c r="U103" s="26"/>
    </row>
    <row r="104" spans="1:21">
      <c r="A104" s="14">
        <v>5</v>
      </c>
      <c r="B104" s="14">
        <v>2</v>
      </c>
      <c r="C104" s="14">
        <v>15</v>
      </c>
      <c r="D104" s="14">
        <v>1</v>
      </c>
      <c r="E104" s="14" t="str">
        <f t="shared" si="51"/>
        <v>宅034</v>
      </c>
      <c r="F104" s="14">
        <v>15</v>
      </c>
      <c r="G104" s="14" t="s">
        <v>210</v>
      </c>
      <c r="H104" s="14" t="s">
        <v>209</v>
      </c>
      <c r="I104" s="18">
        <v>85</v>
      </c>
      <c r="J104" s="19">
        <v>85.11</v>
      </c>
      <c r="K104" s="20">
        <f t="shared" si="32"/>
        <v>888.6</v>
      </c>
      <c r="L104" s="21">
        <f t="shared" si="50"/>
        <v>357.48</v>
      </c>
      <c r="M104" s="21">
        <v>30</v>
      </c>
      <c r="N104" s="21">
        <f t="shared" si="38"/>
        <v>61.32</v>
      </c>
      <c r="O104" s="22">
        <f t="shared" si="33"/>
        <v>1337.4</v>
      </c>
      <c r="P104" s="23">
        <v>600</v>
      </c>
      <c r="Q104" s="26">
        <f t="shared" si="34"/>
        <v>1937.4</v>
      </c>
      <c r="R104" s="27"/>
      <c r="S104" s="27"/>
      <c r="T104" s="28">
        <f t="shared" si="35"/>
        <v>11064</v>
      </c>
      <c r="U104" s="26"/>
    </row>
    <row r="105" spans="1:21">
      <c r="A105" s="14">
        <v>5</v>
      </c>
      <c r="B105" s="14">
        <v>1</v>
      </c>
      <c r="C105" s="14">
        <v>15</v>
      </c>
      <c r="D105" s="14">
        <v>1</v>
      </c>
      <c r="E105" s="14" t="s">
        <v>211</v>
      </c>
      <c r="F105" s="14">
        <v>15</v>
      </c>
      <c r="G105" s="14" t="s">
        <v>212</v>
      </c>
      <c r="H105" s="14" t="s">
        <v>213</v>
      </c>
      <c r="I105" s="18">
        <v>130</v>
      </c>
      <c r="J105" s="19">
        <v>130.98</v>
      </c>
      <c r="K105" s="20">
        <f t="shared" si="32"/>
        <v>1367.4</v>
      </c>
      <c r="L105" s="21">
        <f t="shared" si="50"/>
        <v>550.08</v>
      </c>
      <c r="M105" s="21">
        <v>30</v>
      </c>
      <c r="N105" s="21">
        <f t="shared" si="38"/>
        <v>94.32</v>
      </c>
      <c r="O105" s="22">
        <f t="shared" si="33"/>
        <v>2041.8</v>
      </c>
      <c r="P105" s="23"/>
      <c r="Q105" s="26">
        <f t="shared" si="34"/>
        <v>2041.8</v>
      </c>
      <c r="R105" s="27">
        <f>J105+J106+J107-300</f>
        <v>2.93000000000001</v>
      </c>
      <c r="S105" s="27">
        <f>ROUND(R105*8053,2)</f>
        <v>23595.29</v>
      </c>
      <c r="T105" s="28">
        <f t="shared" si="35"/>
        <v>17027</v>
      </c>
      <c r="U105" s="26">
        <f>Q105+Q106+Q107+S105+T105+T106+T107</f>
        <v>68918.29</v>
      </c>
    </row>
    <row r="106" spans="1:21">
      <c r="A106" s="14">
        <v>5</v>
      </c>
      <c r="B106" s="14">
        <v>1</v>
      </c>
      <c r="C106" s="14">
        <v>15</v>
      </c>
      <c r="D106" s="14">
        <v>2</v>
      </c>
      <c r="E106" s="14" t="str">
        <f t="shared" ref="E106:E110" si="52">E105</f>
        <v>宅035</v>
      </c>
      <c r="F106" s="14">
        <v>15</v>
      </c>
      <c r="G106" s="14" t="s">
        <v>214</v>
      </c>
      <c r="H106" s="14" t="s">
        <v>213</v>
      </c>
      <c r="I106" s="18">
        <v>85</v>
      </c>
      <c r="J106" s="19">
        <v>86.84</v>
      </c>
      <c r="K106" s="20">
        <f t="shared" si="32"/>
        <v>906.6</v>
      </c>
      <c r="L106" s="21">
        <f t="shared" si="50"/>
        <v>364.68</v>
      </c>
      <c r="M106" s="21">
        <v>30</v>
      </c>
      <c r="N106" s="21">
        <f t="shared" si="38"/>
        <v>62.52</v>
      </c>
      <c r="O106" s="22">
        <f t="shared" si="33"/>
        <v>1363.8</v>
      </c>
      <c r="P106" s="23">
        <v>600</v>
      </c>
      <c r="Q106" s="26">
        <f t="shared" si="34"/>
        <v>1963.8</v>
      </c>
      <c r="R106" s="27"/>
      <c r="S106" s="27"/>
      <c r="T106" s="28">
        <f t="shared" si="35"/>
        <v>11289</v>
      </c>
      <c r="U106" s="26"/>
    </row>
    <row r="107" spans="1:21">
      <c r="A107" s="14">
        <v>5</v>
      </c>
      <c r="B107" s="14">
        <v>1</v>
      </c>
      <c r="C107" s="14">
        <v>15</v>
      </c>
      <c r="D107" s="14">
        <v>3</v>
      </c>
      <c r="E107" s="14" t="str">
        <f t="shared" si="52"/>
        <v>宅035</v>
      </c>
      <c r="F107" s="14">
        <v>15</v>
      </c>
      <c r="G107" s="14" t="s">
        <v>215</v>
      </c>
      <c r="H107" s="14" t="s">
        <v>213</v>
      </c>
      <c r="I107" s="18">
        <v>85</v>
      </c>
      <c r="J107" s="19">
        <v>85.11</v>
      </c>
      <c r="K107" s="20">
        <f t="shared" si="32"/>
        <v>888.6</v>
      </c>
      <c r="L107" s="21">
        <f t="shared" si="50"/>
        <v>357.48</v>
      </c>
      <c r="M107" s="21">
        <v>30</v>
      </c>
      <c r="N107" s="21">
        <f t="shared" si="38"/>
        <v>61.32</v>
      </c>
      <c r="O107" s="22">
        <f t="shared" si="33"/>
        <v>1337.4</v>
      </c>
      <c r="P107" s="23">
        <v>600</v>
      </c>
      <c r="Q107" s="26">
        <f t="shared" si="34"/>
        <v>1937.4</v>
      </c>
      <c r="R107" s="27"/>
      <c r="S107" s="27"/>
      <c r="T107" s="28">
        <f t="shared" si="35"/>
        <v>11064</v>
      </c>
      <c r="U107" s="26"/>
    </row>
    <row r="108" spans="1:21">
      <c r="A108" s="14">
        <v>5</v>
      </c>
      <c r="B108" s="14">
        <v>1</v>
      </c>
      <c r="C108" s="14">
        <v>10</v>
      </c>
      <c r="D108" s="14">
        <v>1</v>
      </c>
      <c r="E108" s="14" t="s">
        <v>216</v>
      </c>
      <c r="F108" s="14">
        <v>10</v>
      </c>
      <c r="G108" s="14" t="s">
        <v>217</v>
      </c>
      <c r="H108" s="14" t="s">
        <v>218</v>
      </c>
      <c r="I108" s="18">
        <v>130</v>
      </c>
      <c r="J108" s="19">
        <v>130.98</v>
      </c>
      <c r="K108" s="20">
        <f t="shared" si="32"/>
        <v>1367.4</v>
      </c>
      <c r="L108" s="21">
        <f t="shared" ref="L108:L110" si="53">ROUND(J108*0.3,2)*12</f>
        <v>471.48</v>
      </c>
      <c r="M108" s="21">
        <v>30</v>
      </c>
      <c r="N108" s="21">
        <f t="shared" si="38"/>
        <v>94.32</v>
      </c>
      <c r="O108" s="22">
        <f t="shared" si="33"/>
        <v>1963.2</v>
      </c>
      <c r="P108" s="23"/>
      <c r="Q108" s="26">
        <f t="shared" si="34"/>
        <v>1963.2</v>
      </c>
      <c r="R108" s="27">
        <f>J108+J109+J110-300</f>
        <v>2.14999999999998</v>
      </c>
      <c r="S108" s="27">
        <f>ROUND(R108*8053,2)</f>
        <v>17313.95</v>
      </c>
      <c r="T108" s="28">
        <f t="shared" si="35"/>
        <v>17027</v>
      </c>
      <c r="U108" s="26">
        <f>Q108+Q109+Q110+S108+T108+T109+T110</f>
        <v>62281.91</v>
      </c>
    </row>
    <row r="109" spans="1:21">
      <c r="A109" s="14">
        <v>5</v>
      </c>
      <c r="B109" s="14">
        <v>1</v>
      </c>
      <c r="C109" s="14">
        <v>10</v>
      </c>
      <c r="D109" s="14">
        <v>2</v>
      </c>
      <c r="E109" s="14" t="str">
        <f t="shared" si="52"/>
        <v>宅036</v>
      </c>
      <c r="F109" s="14">
        <v>10</v>
      </c>
      <c r="G109" s="14" t="s">
        <v>219</v>
      </c>
      <c r="H109" s="14" t="s">
        <v>220</v>
      </c>
      <c r="I109" s="18">
        <v>85</v>
      </c>
      <c r="J109" s="19">
        <v>86.84</v>
      </c>
      <c r="K109" s="20">
        <f t="shared" si="32"/>
        <v>906.6</v>
      </c>
      <c r="L109" s="21">
        <f t="shared" si="53"/>
        <v>312.6</v>
      </c>
      <c r="M109" s="21">
        <v>30</v>
      </c>
      <c r="N109" s="21">
        <f t="shared" si="38"/>
        <v>62.52</v>
      </c>
      <c r="O109" s="22">
        <f t="shared" si="33"/>
        <v>1311.72</v>
      </c>
      <c r="P109" s="23">
        <v>600</v>
      </c>
      <c r="Q109" s="26">
        <f t="shared" si="34"/>
        <v>1911.72</v>
      </c>
      <c r="R109" s="27"/>
      <c r="S109" s="27"/>
      <c r="T109" s="28">
        <f t="shared" si="35"/>
        <v>11289</v>
      </c>
      <c r="U109" s="26"/>
    </row>
    <row r="110" spans="1:21">
      <c r="A110" s="14">
        <v>3</v>
      </c>
      <c r="B110" s="14">
        <v>1</v>
      </c>
      <c r="C110" s="14">
        <v>1</v>
      </c>
      <c r="D110" s="14">
        <v>3</v>
      </c>
      <c r="E110" s="14" t="str">
        <f t="shared" si="52"/>
        <v>宅036</v>
      </c>
      <c r="F110" s="14">
        <v>1</v>
      </c>
      <c r="G110" s="14" t="s">
        <v>221</v>
      </c>
      <c r="H110" s="14" t="s">
        <v>222</v>
      </c>
      <c r="I110" s="18">
        <v>85</v>
      </c>
      <c r="J110" s="19">
        <v>84.33</v>
      </c>
      <c r="K110" s="20">
        <f t="shared" si="32"/>
        <v>880.44</v>
      </c>
      <c r="L110" s="21">
        <f t="shared" si="53"/>
        <v>303.6</v>
      </c>
      <c r="M110" s="21">
        <v>30</v>
      </c>
      <c r="N110" s="21"/>
      <c r="O110" s="22">
        <f t="shared" si="33"/>
        <v>1214.04</v>
      </c>
      <c r="P110" s="23">
        <v>600</v>
      </c>
      <c r="Q110" s="26">
        <f t="shared" si="34"/>
        <v>1814.04</v>
      </c>
      <c r="R110" s="27"/>
      <c r="S110" s="27"/>
      <c r="T110" s="28">
        <f t="shared" si="35"/>
        <v>10963</v>
      </c>
      <c r="U110" s="26"/>
    </row>
    <row r="111" spans="1:21">
      <c r="A111" s="14">
        <v>3</v>
      </c>
      <c r="B111" s="14">
        <v>2</v>
      </c>
      <c r="C111" s="14">
        <v>13</v>
      </c>
      <c r="D111" s="14">
        <v>3</v>
      </c>
      <c r="E111" s="14" t="s">
        <v>223</v>
      </c>
      <c r="F111" s="14">
        <v>13</v>
      </c>
      <c r="G111" s="14" t="s">
        <v>224</v>
      </c>
      <c r="H111" s="14" t="s">
        <v>225</v>
      </c>
      <c r="I111" s="18">
        <v>130</v>
      </c>
      <c r="J111" s="19">
        <v>129.77</v>
      </c>
      <c r="K111" s="20">
        <f t="shared" si="32"/>
        <v>1354.8</v>
      </c>
      <c r="L111" s="21">
        <f t="shared" ref="L111:L113" si="54">ROUND(J111*0.35,2)*12</f>
        <v>545.04</v>
      </c>
      <c r="M111" s="21">
        <v>30</v>
      </c>
      <c r="N111" s="21">
        <f t="shared" ref="N111:N157" si="55">ROUND(J111*0.06,2)*12</f>
        <v>93.48</v>
      </c>
      <c r="O111" s="22">
        <f t="shared" si="33"/>
        <v>2023.32</v>
      </c>
      <c r="P111" s="23"/>
      <c r="Q111" s="26">
        <f t="shared" si="34"/>
        <v>2023.32</v>
      </c>
      <c r="R111" s="27">
        <f>J111+J112+J113-300</f>
        <v>0.139999999999986</v>
      </c>
      <c r="S111" s="27">
        <f>ROUND(R111*8053,2)</f>
        <v>1127.42</v>
      </c>
      <c r="T111" s="28">
        <f t="shared" si="35"/>
        <v>16870</v>
      </c>
      <c r="U111" s="26">
        <f>Q111+Q112+Q113+S111+T111+T112+T113</f>
        <v>46045.58</v>
      </c>
    </row>
    <row r="112" spans="1:21">
      <c r="A112" s="14">
        <v>3</v>
      </c>
      <c r="B112" s="14">
        <v>2</v>
      </c>
      <c r="C112" s="14">
        <v>13</v>
      </c>
      <c r="D112" s="14">
        <v>2</v>
      </c>
      <c r="E112" s="14" t="str">
        <f t="shared" ref="E112:E116" si="56">E111</f>
        <v>宅037</v>
      </c>
      <c r="F112" s="14">
        <v>13</v>
      </c>
      <c r="G112" s="14" t="s">
        <v>226</v>
      </c>
      <c r="H112" s="14" t="s">
        <v>225</v>
      </c>
      <c r="I112" s="18">
        <v>85</v>
      </c>
      <c r="J112" s="19">
        <v>86.04</v>
      </c>
      <c r="K112" s="20">
        <f t="shared" si="32"/>
        <v>898.2</v>
      </c>
      <c r="L112" s="21">
        <f t="shared" si="54"/>
        <v>361.32</v>
      </c>
      <c r="M112" s="21">
        <v>30</v>
      </c>
      <c r="N112" s="21">
        <f t="shared" si="55"/>
        <v>61.92</v>
      </c>
      <c r="O112" s="22">
        <f t="shared" si="33"/>
        <v>1351.44</v>
      </c>
      <c r="P112" s="23">
        <v>600</v>
      </c>
      <c r="Q112" s="26">
        <f t="shared" si="34"/>
        <v>1951.44</v>
      </c>
      <c r="R112" s="27"/>
      <c r="S112" s="27"/>
      <c r="T112" s="28">
        <f t="shared" si="35"/>
        <v>11185</v>
      </c>
      <c r="U112" s="26"/>
    </row>
    <row r="113" spans="1:21">
      <c r="A113" s="14">
        <v>3</v>
      </c>
      <c r="B113" s="14">
        <v>2</v>
      </c>
      <c r="C113" s="14">
        <v>13</v>
      </c>
      <c r="D113" s="14">
        <v>1</v>
      </c>
      <c r="E113" s="14" t="str">
        <f t="shared" si="56"/>
        <v>宅037</v>
      </c>
      <c r="F113" s="14">
        <v>13</v>
      </c>
      <c r="G113" s="14" t="s">
        <v>227</v>
      </c>
      <c r="H113" s="14" t="s">
        <v>228</v>
      </c>
      <c r="I113" s="18">
        <v>85</v>
      </c>
      <c r="J113" s="19">
        <v>84.33</v>
      </c>
      <c r="K113" s="20">
        <f t="shared" si="32"/>
        <v>880.44</v>
      </c>
      <c r="L113" s="21">
        <f t="shared" si="54"/>
        <v>354.24</v>
      </c>
      <c r="M113" s="21">
        <v>30</v>
      </c>
      <c r="N113" s="21">
        <f t="shared" si="55"/>
        <v>60.72</v>
      </c>
      <c r="O113" s="22">
        <f t="shared" si="33"/>
        <v>1325.4</v>
      </c>
      <c r="P113" s="23">
        <v>600</v>
      </c>
      <c r="Q113" s="26">
        <f t="shared" si="34"/>
        <v>1925.4</v>
      </c>
      <c r="R113" s="27"/>
      <c r="S113" s="27"/>
      <c r="T113" s="28">
        <f t="shared" si="35"/>
        <v>10963</v>
      </c>
      <c r="U113" s="26"/>
    </row>
    <row r="114" spans="1:21">
      <c r="A114" s="14">
        <v>6</v>
      </c>
      <c r="B114" s="14">
        <v>2</v>
      </c>
      <c r="C114" s="14">
        <v>5</v>
      </c>
      <c r="D114" s="14">
        <v>3</v>
      </c>
      <c r="E114" s="14" t="s">
        <v>229</v>
      </c>
      <c r="F114" s="14">
        <v>5</v>
      </c>
      <c r="G114" s="14" t="s">
        <v>230</v>
      </c>
      <c r="H114" s="14" t="s">
        <v>231</v>
      </c>
      <c r="I114" s="18">
        <v>130</v>
      </c>
      <c r="J114" s="19">
        <v>130.42</v>
      </c>
      <c r="K114" s="20">
        <f t="shared" si="32"/>
        <v>1361.64</v>
      </c>
      <c r="L114" s="21">
        <f t="shared" ref="L114:L119" si="57">ROUND(J114*0.3,2)*12</f>
        <v>469.56</v>
      </c>
      <c r="M114" s="21">
        <v>30</v>
      </c>
      <c r="N114" s="21">
        <f t="shared" si="55"/>
        <v>93.96</v>
      </c>
      <c r="O114" s="22">
        <f t="shared" si="33"/>
        <v>1955.16</v>
      </c>
      <c r="P114" s="23"/>
      <c r="Q114" s="26">
        <f t="shared" si="34"/>
        <v>1955.16</v>
      </c>
      <c r="R114" s="27">
        <f>J114+J115+J116-300</f>
        <v>1.63999999999999</v>
      </c>
      <c r="S114" s="27">
        <f>ROUND(R114*8053,2)</f>
        <v>13206.92</v>
      </c>
      <c r="T114" s="28">
        <f t="shared" si="35"/>
        <v>16955</v>
      </c>
      <c r="U114" s="26">
        <f>Q114+Q115+Q116+S114+T114+T115+T116</f>
        <v>58163.4</v>
      </c>
    </row>
    <row r="115" spans="1:21">
      <c r="A115" s="14">
        <v>6</v>
      </c>
      <c r="B115" s="14">
        <v>2</v>
      </c>
      <c r="C115" s="14">
        <v>5</v>
      </c>
      <c r="D115" s="14">
        <v>2</v>
      </c>
      <c r="E115" s="14" t="str">
        <f t="shared" si="56"/>
        <v>宅038</v>
      </c>
      <c r="F115" s="14">
        <v>5</v>
      </c>
      <c r="G115" s="14" t="s">
        <v>232</v>
      </c>
      <c r="H115" s="14" t="s">
        <v>231</v>
      </c>
      <c r="I115" s="18">
        <v>85</v>
      </c>
      <c r="J115" s="19">
        <v>86.47</v>
      </c>
      <c r="K115" s="20">
        <f t="shared" si="32"/>
        <v>902.76</v>
      </c>
      <c r="L115" s="21">
        <f t="shared" si="57"/>
        <v>311.28</v>
      </c>
      <c r="M115" s="21">
        <v>30</v>
      </c>
      <c r="N115" s="21">
        <f t="shared" si="55"/>
        <v>62.28</v>
      </c>
      <c r="O115" s="22">
        <f t="shared" si="33"/>
        <v>1306.32</v>
      </c>
      <c r="P115" s="23">
        <v>600</v>
      </c>
      <c r="Q115" s="26">
        <f t="shared" si="34"/>
        <v>1906.32</v>
      </c>
      <c r="R115" s="27"/>
      <c r="S115" s="27"/>
      <c r="T115" s="28">
        <f t="shared" si="35"/>
        <v>11241</v>
      </c>
      <c r="U115" s="26"/>
    </row>
    <row r="116" spans="1:21">
      <c r="A116" s="14">
        <v>6</v>
      </c>
      <c r="B116" s="14">
        <v>2</v>
      </c>
      <c r="C116" s="14">
        <v>5</v>
      </c>
      <c r="D116" s="14">
        <v>1</v>
      </c>
      <c r="E116" s="14" t="str">
        <f t="shared" si="56"/>
        <v>宅038</v>
      </c>
      <c r="F116" s="14">
        <v>5</v>
      </c>
      <c r="G116" s="14" t="s">
        <v>233</v>
      </c>
      <c r="H116" s="14" t="s">
        <v>231</v>
      </c>
      <c r="I116" s="18">
        <v>85</v>
      </c>
      <c r="J116" s="19">
        <v>84.75</v>
      </c>
      <c r="K116" s="20">
        <f t="shared" si="32"/>
        <v>884.76</v>
      </c>
      <c r="L116" s="21">
        <f t="shared" si="57"/>
        <v>305.16</v>
      </c>
      <c r="M116" s="21">
        <v>30</v>
      </c>
      <c r="N116" s="21">
        <f t="shared" si="55"/>
        <v>61.08</v>
      </c>
      <c r="O116" s="22">
        <f t="shared" si="33"/>
        <v>1281</v>
      </c>
      <c r="P116" s="23">
        <v>600</v>
      </c>
      <c r="Q116" s="26">
        <f t="shared" si="34"/>
        <v>1881</v>
      </c>
      <c r="R116" s="27"/>
      <c r="S116" s="27"/>
      <c r="T116" s="28">
        <f t="shared" si="35"/>
        <v>11018</v>
      </c>
      <c r="U116" s="26"/>
    </row>
    <row r="117" spans="1:21">
      <c r="A117" s="14">
        <v>5</v>
      </c>
      <c r="B117" s="14">
        <v>1</v>
      </c>
      <c r="C117" s="14">
        <v>9</v>
      </c>
      <c r="D117" s="14">
        <v>1</v>
      </c>
      <c r="E117" s="14" t="s">
        <v>234</v>
      </c>
      <c r="F117" s="14">
        <v>9</v>
      </c>
      <c r="G117" s="14" t="s">
        <v>235</v>
      </c>
      <c r="H117" s="14" t="s">
        <v>236</v>
      </c>
      <c r="I117" s="18">
        <v>130</v>
      </c>
      <c r="J117" s="19">
        <v>130.98</v>
      </c>
      <c r="K117" s="20">
        <f t="shared" si="32"/>
        <v>1367.4</v>
      </c>
      <c r="L117" s="21">
        <f t="shared" si="57"/>
        <v>471.48</v>
      </c>
      <c r="M117" s="21">
        <v>30</v>
      </c>
      <c r="N117" s="21">
        <f t="shared" si="55"/>
        <v>94.32</v>
      </c>
      <c r="O117" s="22">
        <f t="shared" si="33"/>
        <v>1963.2</v>
      </c>
      <c r="P117" s="23"/>
      <c r="Q117" s="26">
        <f t="shared" si="34"/>
        <v>1963.2</v>
      </c>
      <c r="R117" s="27">
        <f>J117+J118+J119-300</f>
        <v>2.93000000000001</v>
      </c>
      <c r="S117" s="27">
        <f>ROUND(R117*8053,2)</f>
        <v>23595.29</v>
      </c>
      <c r="T117" s="28">
        <f t="shared" si="35"/>
        <v>17027</v>
      </c>
      <c r="U117" s="26">
        <f>Q117+Q118+Q119+S117+T117+T118+T119</f>
        <v>68736.49</v>
      </c>
    </row>
    <row r="118" spans="1:21">
      <c r="A118" s="14">
        <v>5</v>
      </c>
      <c r="B118" s="14">
        <v>1</v>
      </c>
      <c r="C118" s="14">
        <v>9</v>
      </c>
      <c r="D118" s="14">
        <v>2</v>
      </c>
      <c r="E118" s="14" t="str">
        <f t="shared" ref="E118:E122" si="58">E117</f>
        <v>宅039</v>
      </c>
      <c r="F118" s="14">
        <v>9</v>
      </c>
      <c r="G118" s="14" t="s">
        <v>237</v>
      </c>
      <c r="H118" s="14" t="s">
        <v>236</v>
      </c>
      <c r="I118" s="18">
        <v>85</v>
      </c>
      <c r="J118" s="19">
        <v>86.84</v>
      </c>
      <c r="K118" s="20">
        <f t="shared" si="32"/>
        <v>906.6</v>
      </c>
      <c r="L118" s="21">
        <f t="shared" si="57"/>
        <v>312.6</v>
      </c>
      <c r="M118" s="21">
        <v>30</v>
      </c>
      <c r="N118" s="21">
        <f t="shared" si="55"/>
        <v>62.52</v>
      </c>
      <c r="O118" s="22">
        <f t="shared" si="33"/>
        <v>1311.72</v>
      </c>
      <c r="P118" s="23">
        <v>600</v>
      </c>
      <c r="Q118" s="26">
        <f t="shared" si="34"/>
        <v>1911.72</v>
      </c>
      <c r="R118" s="27"/>
      <c r="S118" s="27"/>
      <c r="T118" s="28">
        <f t="shared" si="35"/>
        <v>11289</v>
      </c>
      <c r="U118" s="26"/>
    </row>
    <row r="119" spans="1:21">
      <c r="A119" s="14">
        <v>5</v>
      </c>
      <c r="B119" s="14">
        <v>1</v>
      </c>
      <c r="C119" s="14">
        <v>9</v>
      </c>
      <c r="D119" s="14">
        <v>3</v>
      </c>
      <c r="E119" s="14" t="str">
        <f t="shared" si="58"/>
        <v>宅039</v>
      </c>
      <c r="F119" s="14">
        <v>9</v>
      </c>
      <c r="G119" s="14" t="s">
        <v>238</v>
      </c>
      <c r="H119" s="14" t="s">
        <v>239</v>
      </c>
      <c r="I119" s="18">
        <v>85</v>
      </c>
      <c r="J119" s="19">
        <v>85.11</v>
      </c>
      <c r="K119" s="20">
        <f t="shared" si="32"/>
        <v>888.6</v>
      </c>
      <c r="L119" s="21">
        <f t="shared" si="57"/>
        <v>306.36</v>
      </c>
      <c r="M119" s="21">
        <v>30</v>
      </c>
      <c r="N119" s="21">
        <f t="shared" si="55"/>
        <v>61.32</v>
      </c>
      <c r="O119" s="22">
        <f t="shared" si="33"/>
        <v>1286.28</v>
      </c>
      <c r="P119" s="23">
        <v>600</v>
      </c>
      <c r="Q119" s="26">
        <f t="shared" si="34"/>
        <v>1886.28</v>
      </c>
      <c r="R119" s="27"/>
      <c r="S119" s="27"/>
      <c r="T119" s="28">
        <f t="shared" si="35"/>
        <v>11064</v>
      </c>
      <c r="U119" s="26"/>
    </row>
    <row r="120" spans="1:21">
      <c r="A120" s="14">
        <v>5</v>
      </c>
      <c r="B120" s="14">
        <v>1</v>
      </c>
      <c r="C120" s="14">
        <v>13</v>
      </c>
      <c r="D120" s="14">
        <v>1</v>
      </c>
      <c r="E120" s="14" t="s">
        <v>240</v>
      </c>
      <c r="F120" s="14">
        <v>13</v>
      </c>
      <c r="G120" s="14" t="s">
        <v>241</v>
      </c>
      <c r="H120" s="14" t="s">
        <v>242</v>
      </c>
      <c r="I120" s="18">
        <v>130</v>
      </c>
      <c r="J120" s="19">
        <v>130.98</v>
      </c>
      <c r="K120" s="20">
        <f t="shared" si="32"/>
        <v>1367.4</v>
      </c>
      <c r="L120" s="21">
        <f t="shared" ref="L120:L122" si="59">ROUND(J120*0.35,2)*12</f>
        <v>550.08</v>
      </c>
      <c r="M120" s="21">
        <v>30</v>
      </c>
      <c r="N120" s="21">
        <f t="shared" si="55"/>
        <v>94.32</v>
      </c>
      <c r="O120" s="22">
        <f t="shared" si="33"/>
        <v>2041.8</v>
      </c>
      <c r="P120" s="23"/>
      <c r="Q120" s="26">
        <f t="shared" si="34"/>
        <v>2041.8</v>
      </c>
      <c r="R120" s="27">
        <f>J120+J121+J122-300</f>
        <v>2.93000000000001</v>
      </c>
      <c r="S120" s="27">
        <f>ROUND(R120*8053,2)</f>
        <v>23595.29</v>
      </c>
      <c r="T120" s="28">
        <f t="shared" si="35"/>
        <v>17027</v>
      </c>
      <c r="U120" s="26">
        <f>Q120+Q121+Q122+S120+T120+T121+T122</f>
        <v>68918.29</v>
      </c>
    </row>
    <row r="121" spans="1:21">
      <c r="A121" s="14">
        <v>5</v>
      </c>
      <c r="B121" s="14">
        <v>1</v>
      </c>
      <c r="C121" s="14">
        <v>13</v>
      </c>
      <c r="D121" s="14">
        <v>2</v>
      </c>
      <c r="E121" s="14" t="str">
        <f t="shared" si="58"/>
        <v>宅040</v>
      </c>
      <c r="F121" s="14">
        <v>13</v>
      </c>
      <c r="G121" s="14" t="s">
        <v>243</v>
      </c>
      <c r="H121" s="14" t="s">
        <v>242</v>
      </c>
      <c r="I121" s="18">
        <v>85</v>
      </c>
      <c r="J121" s="19">
        <v>86.84</v>
      </c>
      <c r="K121" s="20">
        <f t="shared" si="32"/>
        <v>906.6</v>
      </c>
      <c r="L121" s="21">
        <f t="shared" si="59"/>
        <v>364.68</v>
      </c>
      <c r="M121" s="21">
        <v>30</v>
      </c>
      <c r="N121" s="21">
        <f t="shared" si="55"/>
        <v>62.52</v>
      </c>
      <c r="O121" s="22">
        <f t="shared" si="33"/>
        <v>1363.8</v>
      </c>
      <c r="P121" s="23">
        <v>600</v>
      </c>
      <c r="Q121" s="26">
        <f t="shared" si="34"/>
        <v>1963.8</v>
      </c>
      <c r="R121" s="27"/>
      <c r="S121" s="27"/>
      <c r="T121" s="28">
        <f t="shared" si="35"/>
        <v>11289</v>
      </c>
      <c r="U121" s="26"/>
    </row>
    <row r="122" spans="1:21">
      <c r="A122" s="14">
        <v>5</v>
      </c>
      <c r="B122" s="14">
        <v>1</v>
      </c>
      <c r="C122" s="14">
        <v>13</v>
      </c>
      <c r="D122" s="14">
        <v>3</v>
      </c>
      <c r="E122" s="14" t="str">
        <f t="shared" si="58"/>
        <v>宅040</v>
      </c>
      <c r="F122" s="14">
        <v>13</v>
      </c>
      <c r="G122" s="14" t="s">
        <v>244</v>
      </c>
      <c r="H122" s="14" t="s">
        <v>242</v>
      </c>
      <c r="I122" s="18">
        <v>85</v>
      </c>
      <c r="J122" s="19">
        <v>85.11</v>
      </c>
      <c r="K122" s="20">
        <f t="shared" si="32"/>
        <v>888.6</v>
      </c>
      <c r="L122" s="21">
        <f t="shared" si="59"/>
        <v>357.48</v>
      </c>
      <c r="M122" s="21">
        <v>30</v>
      </c>
      <c r="N122" s="21">
        <f t="shared" si="55"/>
        <v>61.32</v>
      </c>
      <c r="O122" s="22">
        <f t="shared" si="33"/>
        <v>1337.4</v>
      </c>
      <c r="P122" s="23">
        <v>600</v>
      </c>
      <c r="Q122" s="26">
        <f t="shared" si="34"/>
        <v>1937.4</v>
      </c>
      <c r="R122" s="27"/>
      <c r="S122" s="27"/>
      <c r="T122" s="28">
        <f t="shared" si="35"/>
        <v>11064</v>
      </c>
      <c r="U122" s="26"/>
    </row>
    <row r="123" spans="1:21">
      <c r="A123" s="14">
        <v>5</v>
      </c>
      <c r="B123" s="14">
        <v>1</v>
      </c>
      <c r="C123" s="14">
        <v>7</v>
      </c>
      <c r="D123" s="14">
        <v>1</v>
      </c>
      <c r="E123" s="14" t="s">
        <v>245</v>
      </c>
      <c r="F123" s="14">
        <v>7</v>
      </c>
      <c r="G123" s="14" t="s">
        <v>246</v>
      </c>
      <c r="H123" s="14" t="s">
        <v>247</v>
      </c>
      <c r="I123" s="18">
        <v>130</v>
      </c>
      <c r="J123" s="19">
        <v>130.98</v>
      </c>
      <c r="K123" s="20">
        <f t="shared" si="32"/>
        <v>1367.4</v>
      </c>
      <c r="L123" s="21">
        <f t="shared" ref="L123:L131" si="60">ROUND(J123*0.3,2)*12</f>
        <v>471.48</v>
      </c>
      <c r="M123" s="21">
        <v>30</v>
      </c>
      <c r="N123" s="21">
        <f t="shared" si="55"/>
        <v>94.32</v>
      </c>
      <c r="O123" s="22">
        <f t="shared" si="33"/>
        <v>1963.2</v>
      </c>
      <c r="P123" s="23"/>
      <c r="Q123" s="26">
        <f t="shared" si="34"/>
        <v>1963.2</v>
      </c>
      <c r="R123" s="27">
        <f>J123+J124+J125-300</f>
        <v>2.93000000000001</v>
      </c>
      <c r="S123" s="27">
        <f>ROUND(R123*8053,2)</f>
        <v>23595.29</v>
      </c>
      <c r="T123" s="28">
        <f t="shared" si="35"/>
        <v>17027</v>
      </c>
      <c r="U123" s="26">
        <f>Q123+Q124+Q125+S123+T123+T124+T125</f>
        <v>68736.49</v>
      </c>
    </row>
    <row r="124" spans="1:21">
      <c r="A124" s="14">
        <v>5</v>
      </c>
      <c r="B124" s="14">
        <v>1</v>
      </c>
      <c r="C124" s="14">
        <v>7</v>
      </c>
      <c r="D124" s="14">
        <v>2</v>
      </c>
      <c r="E124" s="14" t="str">
        <f t="shared" ref="E124:E128" si="61">E123</f>
        <v>宅041</v>
      </c>
      <c r="F124" s="14">
        <v>7</v>
      </c>
      <c r="G124" s="14" t="s">
        <v>248</v>
      </c>
      <c r="H124" s="14" t="s">
        <v>249</v>
      </c>
      <c r="I124" s="18">
        <v>85</v>
      </c>
      <c r="J124" s="19">
        <v>86.84</v>
      </c>
      <c r="K124" s="20">
        <f t="shared" si="32"/>
        <v>906.6</v>
      </c>
      <c r="L124" s="21">
        <f t="shared" si="60"/>
        <v>312.6</v>
      </c>
      <c r="M124" s="21">
        <v>30</v>
      </c>
      <c r="N124" s="21">
        <f t="shared" si="55"/>
        <v>62.52</v>
      </c>
      <c r="O124" s="22">
        <f t="shared" si="33"/>
        <v>1311.72</v>
      </c>
      <c r="P124" s="23">
        <v>600</v>
      </c>
      <c r="Q124" s="26">
        <f t="shared" si="34"/>
        <v>1911.72</v>
      </c>
      <c r="R124" s="27"/>
      <c r="S124" s="27"/>
      <c r="T124" s="28">
        <f t="shared" si="35"/>
        <v>11289</v>
      </c>
      <c r="U124" s="26"/>
    </row>
    <row r="125" spans="1:21">
      <c r="A125" s="14">
        <v>5</v>
      </c>
      <c r="B125" s="14">
        <v>1</v>
      </c>
      <c r="C125" s="14">
        <v>7</v>
      </c>
      <c r="D125" s="14">
        <v>3</v>
      </c>
      <c r="E125" s="14" t="str">
        <f t="shared" si="61"/>
        <v>宅041</v>
      </c>
      <c r="F125" s="14">
        <v>7</v>
      </c>
      <c r="G125" s="14" t="s">
        <v>250</v>
      </c>
      <c r="H125" s="14" t="s">
        <v>251</v>
      </c>
      <c r="I125" s="18">
        <v>85</v>
      </c>
      <c r="J125" s="19">
        <v>85.11</v>
      </c>
      <c r="K125" s="20">
        <f t="shared" si="32"/>
        <v>888.6</v>
      </c>
      <c r="L125" s="21">
        <f t="shared" si="60"/>
        <v>306.36</v>
      </c>
      <c r="M125" s="21">
        <v>30</v>
      </c>
      <c r="N125" s="21">
        <f t="shared" si="55"/>
        <v>61.32</v>
      </c>
      <c r="O125" s="22">
        <f t="shared" si="33"/>
        <v>1286.28</v>
      </c>
      <c r="P125" s="23">
        <v>600</v>
      </c>
      <c r="Q125" s="26">
        <f t="shared" si="34"/>
        <v>1886.28</v>
      </c>
      <c r="R125" s="27"/>
      <c r="S125" s="27"/>
      <c r="T125" s="28">
        <f t="shared" si="35"/>
        <v>11064</v>
      </c>
      <c r="U125" s="26"/>
    </row>
    <row r="126" spans="1:21">
      <c r="A126" s="14">
        <v>3</v>
      </c>
      <c r="B126" s="14">
        <v>1</v>
      </c>
      <c r="C126" s="14">
        <v>10</v>
      </c>
      <c r="D126" s="14">
        <v>1</v>
      </c>
      <c r="E126" s="14" t="s">
        <v>252</v>
      </c>
      <c r="F126" s="14">
        <v>10</v>
      </c>
      <c r="G126" s="14" t="s">
        <v>253</v>
      </c>
      <c r="H126" s="14" t="s">
        <v>254</v>
      </c>
      <c r="I126" s="18">
        <v>130</v>
      </c>
      <c r="J126" s="19">
        <v>129.77</v>
      </c>
      <c r="K126" s="20">
        <f t="shared" si="32"/>
        <v>1354.8</v>
      </c>
      <c r="L126" s="21">
        <f t="shared" si="60"/>
        <v>467.16</v>
      </c>
      <c r="M126" s="21">
        <v>30</v>
      </c>
      <c r="N126" s="21">
        <f t="shared" si="55"/>
        <v>93.48</v>
      </c>
      <c r="O126" s="22">
        <f t="shared" si="33"/>
        <v>1945.44</v>
      </c>
      <c r="P126" s="23"/>
      <c r="Q126" s="26">
        <f t="shared" si="34"/>
        <v>1945.44</v>
      </c>
      <c r="R126" s="27">
        <f>J126+J127+J128-300</f>
        <v>0.139999999999986</v>
      </c>
      <c r="S126" s="27">
        <f>ROUND(R126*8053,2)</f>
        <v>1127.42</v>
      </c>
      <c r="T126" s="28">
        <f t="shared" si="35"/>
        <v>16870</v>
      </c>
      <c r="U126" s="26">
        <f>Q126+Q127+Q128+S126+T126+T127+T128</f>
        <v>45865.46</v>
      </c>
    </row>
    <row r="127" spans="1:21">
      <c r="A127" s="14">
        <v>3</v>
      </c>
      <c r="B127" s="14">
        <v>1</v>
      </c>
      <c r="C127" s="14">
        <v>10</v>
      </c>
      <c r="D127" s="14">
        <v>2</v>
      </c>
      <c r="E127" s="14" t="str">
        <f t="shared" si="61"/>
        <v>宅042</v>
      </c>
      <c r="F127" s="14">
        <v>10</v>
      </c>
      <c r="G127" s="14" t="s">
        <v>255</v>
      </c>
      <c r="H127" s="14" t="s">
        <v>256</v>
      </c>
      <c r="I127" s="18">
        <v>85</v>
      </c>
      <c r="J127" s="19">
        <v>86.04</v>
      </c>
      <c r="K127" s="20">
        <f t="shared" si="32"/>
        <v>898.2</v>
      </c>
      <c r="L127" s="21">
        <f t="shared" si="60"/>
        <v>309.72</v>
      </c>
      <c r="M127" s="21">
        <v>30</v>
      </c>
      <c r="N127" s="21">
        <f t="shared" si="55"/>
        <v>61.92</v>
      </c>
      <c r="O127" s="22">
        <f t="shared" si="33"/>
        <v>1299.84</v>
      </c>
      <c r="P127" s="23">
        <v>600</v>
      </c>
      <c r="Q127" s="26">
        <f t="shared" si="34"/>
        <v>1899.84</v>
      </c>
      <c r="R127" s="27"/>
      <c r="S127" s="27"/>
      <c r="T127" s="28">
        <f t="shared" si="35"/>
        <v>11185</v>
      </c>
      <c r="U127" s="26"/>
    </row>
    <row r="128" spans="1:21">
      <c r="A128" s="14">
        <v>3</v>
      </c>
      <c r="B128" s="14">
        <v>1</v>
      </c>
      <c r="C128" s="14">
        <v>10</v>
      </c>
      <c r="D128" s="14">
        <v>3</v>
      </c>
      <c r="E128" s="14" t="str">
        <f t="shared" si="61"/>
        <v>宅042</v>
      </c>
      <c r="F128" s="14">
        <v>10</v>
      </c>
      <c r="G128" s="14" t="s">
        <v>257</v>
      </c>
      <c r="H128" s="14" t="s">
        <v>254</v>
      </c>
      <c r="I128" s="18">
        <v>85</v>
      </c>
      <c r="J128" s="19">
        <v>84.33</v>
      </c>
      <c r="K128" s="20">
        <f t="shared" si="32"/>
        <v>880.44</v>
      </c>
      <c r="L128" s="21">
        <f t="shared" si="60"/>
        <v>303.6</v>
      </c>
      <c r="M128" s="21">
        <v>30</v>
      </c>
      <c r="N128" s="21">
        <f t="shared" si="55"/>
        <v>60.72</v>
      </c>
      <c r="O128" s="22">
        <f t="shared" si="33"/>
        <v>1274.76</v>
      </c>
      <c r="P128" s="23">
        <v>600</v>
      </c>
      <c r="Q128" s="26">
        <f t="shared" si="34"/>
        <v>1874.76</v>
      </c>
      <c r="R128" s="27"/>
      <c r="S128" s="27"/>
      <c r="T128" s="28">
        <f t="shared" si="35"/>
        <v>10963</v>
      </c>
      <c r="U128" s="26"/>
    </row>
    <row r="129" spans="1:21">
      <c r="A129" s="14">
        <v>3</v>
      </c>
      <c r="B129" s="14">
        <v>1</v>
      </c>
      <c r="C129" s="14">
        <v>9</v>
      </c>
      <c r="D129" s="14">
        <v>1</v>
      </c>
      <c r="E129" s="14" t="s">
        <v>258</v>
      </c>
      <c r="F129" s="14">
        <v>9</v>
      </c>
      <c r="G129" s="14" t="s">
        <v>259</v>
      </c>
      <c r="H129" s="14" t="s">
        <v>260</v>
      </c>
      <c r="I129" s="18">
        <v>130</v>
      </c>
      <c r="J129" s="19">
        <v>129.77</v>
      </c>
      <c r="K129" s="20">
        <f t="shared" si="32"/>
        <v>1354.8</v>
      </c>
      <c r="L129" s="21">
        <f t="shared" si="60"/>
        <v>467.16</v>
      </c>
      <c r="M129" s="21">
        <v>30</v>
      </c>
      <c r="N129" s="21">
        <f t="shared" si="55"/>
        <v>93.48</v>
      </c>
      <c r="O129" s="22">
        <f t="shared" si="33"/>
        <v>1945.44</v>
      </c>
      <c r="P129" s="23"/>
      <c r="Q129" s="26">
        <f t="shared" si="34"/>
        <v>1945.44</v>
      </c>
      <c r="R129" s="27">
        <f>J129+J130+J131-300</f>
        <v>0.139999999999986</v>
      </c>
      <c r="S129" s="27">
        <f>ROUND(R129*8053,2)</f>
        <v>1127.42</v>
      </c>
      <c r="T129" s="28">
        <f t="shared" si="35"/>
        <v>16870</v>
      </c>
      <c r="U129" s="26">
        <f>Q129+Q130+Q131+S129+T129+T130+T131</f>
        <v>45865.46</v>
      </c>
    </row>
    <row r="130" spans="1:21">
      <c r="A130" s="14">
        <v>3</v>
      </c>
      <c r="B130" s="14">
        <v>1</v>
      </c>
      <c r="C130" s="14">
        <v>9</v>
      </c>
      <c r="D130" s="14">
        <v>2</v>
      </c>
      <c r="E130" s="14" t="str">
        <f t="shared" ref="E130:E134" si="62">E129</f>
        <v>宅043</v>
      </c>
      <c r="F130" s="14">
        <v>9</v>
      </c>
      <c r="G130" s="14" t="s">
        <v>261</v>
      </c>
      <c r="H130" s="14" t="s">
        <v>260</v>
      </c>
      <c r="I130" s="18">
        <v>85</v>
      </c>
      <c r="J130" s="19">
        <v>86.04</v>
      </c>
      <c r="K130" s="20">
        <f t="shared" si="32"/>
        <v>898.2</v>
      </c>
      <c r="L130" s="21">
        <f t="shared" si="60"/>
        <v>309.72</v>
      </c>
      <c r="M130" s="21">
        <v>30</v>
      </c>
      <c r="N130" s="21">
        <f t="shared" si="55"/>
        <v>61.92</v>
      </c>
      <c r="O130" s="22">
        <f t="shared" si="33"/>
        <v>1299.84</v>
      </c>
      <c r="P130" s="23">
        <v>600</v>
      </c>
      <c r="Q130" s="26">
        <f t="shared" si="34"/>
        <v>1899.84</v>
      </c>
      <c r="R130" s="27"/>
      <c r="S130" s="27"/>
      <c r="T130" s="28">
        <f t="shared" si="35"/>
        <v>11185</v>
      </c>
      <c r="U130" s="26"/>
    </row>
    <row r="131" spans="1:21">
      <c r="A131" s="14">
        <v>3</v>
      </c>
      <c r="B131" s="14">
        <v>1</v>
      </c>
      <c r="C131" s="14">
        <v>9</v>
      </c>
      <c r="D131" s="14">
        <v>3</v>
      </c>
      <c r="E131" s="14" t="str">
        <f t="shared" si="62"/>
        <v>宅043</v>
      </c>
      <c r="F131" s="14">
        <v>9</v>
      </c>
      <c r="G131" s="14" t="s">
        <v>262</v>
      </c>
      <c r="H131" s="14" t="s">
        <v>260</v>
      </c>
      <c r="I131" s="18">
        <v>85</v>
      </c>
      <c r="J131" s="19">
        <v>84.33</v>
      </c>
      <c r="K131" s="20">
        <f t="shared" ref="K131:K194" si="63">ROUND(J131*0.87,2)*12</f>
        <v>880.44</v>
      </c>
      <c r="L131" s="21">
        <f t="shared" si="60"/>
        <v>303.6</v>
      </c>
      <c r="M131" s="21">
        <v>30</v>
      </c>
      <c r="N131" s="21">
        <f t="shared" si="55"/>
        <v>60.72</v>
      </c>
      <c r="O131" s="22">
        <f t="shared" ref="O131:O194" si="64">K131+L131+M131+N131</f>
        <v>1274.76</v>
      </c>
      <c r="P131" s="23">
        <v>600</v>
      </c>
      <c r="Q131" s="26">
        <f t="shared" ref="Q131:Q194" si="65">O131+P131</f>
        <v>1874.76</v>
      </c>
      <c r="R131" s="27"/>
      <c r="S131" s="27"/>
      <c r="T131" s="28">
        <f t="shared" ref="T131:T194" si="66">ROUND(J131*130,0)</f>
        <v>10963</v>
      </c>
      <c r="U131" s="26"/>
    </row>
    <row r="132" spans="1:21">
      <c r="A132" s="14">
        <v>4</v>
      </c>
      <c r="B132" s="14">
        <v>2</v>
      </c>
      <c r="C132" s="14">
        <v>16</v>
      </c>
      <c r="D132" s="14">
        <v>3</v>
      </c>
      <c r="E132" s="14" t="s">
        <v>263</v>
      </c>
      <c r="F132" s="14">
        <v>16</v>
      </c>
      <c r="G132" s="14" t="s">
        <v>264</v>
      </c>
      <c r="H132" s="14" t="s">
        <v>265</v>
      </c>
      <c r="I132" s="18">
        <v>130</v>
      </c>
      <c r="J132" s="19">
        <v>130.92</v>
      </c>
      <c r="K132" s="20">
        <f t="shared" si="63"/>
        <v>1366.8</v>
      </c>
      <c r="L132" s="21">
        <f t="shared" ref="L132:L137" si="67">ROUND(J132*0.35,2)*12</f>
        <v>549.84</v>
      </c>
      <c r="M132" s="21">
        <v>30</v>
      </c>
      <c r="N132" s="21">
        <f t="shared" si="55"/>
        <v>94.32</v>
      </c>
      <c r="O132" s="22">
        <f t="shared" si="64"/>
        <v>2040.96</v>
      </c>
      <c r="P132" s="23"/>
      <c r="Q132" s="26">
        <f t="shared" si="65"/>
        <v>2040.96</v>
      </c>
      <c r="R132" s="27">
        <f>J132+J133+J134-300</f>
        <v>2.79999999999995</v>
      </c>
      <c r="S132" s="27">
        <f>ROUND(R132*8053,2)</f>
        <v>22548.4</v>
      </c>
      <c r="T132" s="28">
        <f t="shared" si="66"/>
        <v>17020</v>
      </c>
      <c r="U132" s="26">
        <f>Q132+Q133+Q134+S132+T132+T133+T134</f>
        <v>67853.24</v>
      </c>
    </row>
    <row r="133" spans="1:21">
      <c r="A133" s="14">
        <v>4</v>
      </c>
      <c r="B133" s="14">
        <v>2</v>
      </c>
      <c r="C133" s="14">
        <v>16</v>
      </c>
      <c r="D133" s="14">
        <v>2</v>
      </c>
      <c r="E133" s="14" t="str">
        <f t="shared" si="62"/>
        <v>宅044</v>
      </c>
      <c r="F133" s="14">
        <v>16</v>
      </c>
      <c r="G133" s="14" t="s">
        <v>266</v>
      </c>
      <c r="H133" s="14" t="s">
        <v>265</v>
      </c>
      <c r="I133" s="18">
        <v>85</v>
      </c>
      <c r="J133" s="19">
        <v>86.81</v>
      </c>
      <c r="K133" s="20">
        <f t="shared" si="63"/>
        <v>906.24</v>
      </c>
      <c r="L133" s="21">
        <f t="shared" si="67"/>
        <v>364.56</v>
      </c>
      <c r="M133" s="21">
        <v>30</v>
      </c>
      <c r="N133" s="21">
        <f t="shared" si="55"/>
        <v>62.52</v>
      </c>
      <c r="O133" s="22">
        <f t="shared" si="64"/>
        <v>1363.32</v>
      </c>
      <c r="P133" s="23">
        <v>600</v>
      </c>
      <c r="Q133" s="26">
        <f t="shared" si="65"/>
        <v>1963.32</v>
      </c>
      <c r="R133" s="27"/>
      <c r="S133" s="27"/>
      <c r="T133" s="28">
        <f t="shared" si="66"/>
        <v>11285</v>
      </c>
      <c r="U133" s="26"/>
    </row>
    <row r="134" spans="1:21">
      <c r="A134" s="14">
        <v>4</v>
      </c>
      <c r="B134" s="14">
        <v>2</v>
      </c>
      <c r="C134" s="14">
        <v>16</v>
      </c>
      <c r="D134" s="14">
        <v>1</v>
      </c>
      <c r="E134" s="14" t="str">
        <f t="shared" si="62"/>
        <v>宅044</v>
      </c>
      <c r="F134" s="14">
        <v>16</v>
      </c>
      <c r="G134" s="14" t="s">
        <v>267</v>
      </c>
      <c r="H134" s="14" t="s">
        <v>268</v>
      </c>
      <c r="I134" s="18">
        <v>85</v>
      </c>
      <c r="J134" s="19">
        <v>85.07</v>
      </c>
      <c r="K134" s="20">
        <f t="shared" si="63"/>
        <v>888.12</v>
      </c>
      <c r="L134" s="21">
        <f t="shared" si="67"/>
        <v>357.24</v>
      </c>
      <c r="M134" s="21">
        <v>30</v>
      </c>
      <c r="N134" s="21">
        <f t="shared" si="55"/>
        <v>61.2</v>
      </c>
      <c r="O134" s="22">
        <f t="shared" si="64"/>
        <v>1336.56</v>
      </c>
      <c r="P134" s="23">
        <v>600</v>
      </c>
      <c r="Q134" s="26">
        <f t="shared" si="65"/>
        <v>1936.56</v>
      </c>
      <c r="R134" s="27"/>
      <c r="S134" s="27"/>
      <c r="T134" s="28">
        <f t="shared" si="66"/>
        <v>11059</v>
      </c>
      <c r="U134" s="26"/>
    </row>
    <row r="135" spans="1:21">
      <c r="A135" s="14">
        <v>3</v>
      </c>
      <c r="B135" s="14">
        <v>1</v>
      </c>
      <c r="C135" s="14">
        <v>16</v>
      </c>
      <c r="D135" s="14">
        <v>1</v>
      </c>
      <c r="E135" s="14" t="s">
        <v>269</v>
      </c>
      <c r="F135" s="14">
        <v>16</v>
      </c>
      <c r="G135" s="14" t="s">
        <v>270</v>
      </c>
      <c r="H135" s="14" t="s">
        <v>271</v>
      </c>
      <c r="I135" s="18">
        <v>130</v>
      </c>
      <c r="J135" s="19">
        <v>129.77</v>
      </c>
      <c r="K135" s="20">
        <f t="shared" si="63"/>
        <v>1354.8</v>
      </c>
      <c r="L135" s="21">
        <f t="shared" si="67"/>
        <v>545.04</v>
      </c>
      <c r="M135" s="21">
        <v>30</v>
      </c>
      <c r="N135" s="21">
        <f t="shared" si="55"/>
        <v>93.48</v>
      </c>
      <c r="O135" s="22">
        <f t="shared" si="64"/>
        <v>2023.32</v>
      </c>
      <c r="P135" s="23"/>
      <c r="Q135" s="26">
        <f t="shared" si="65"/>
        <v>2023.32</v>
      </c>
      <c r="R135" s="27">
        <f>J135+J136+J137-300</f>
        <v>0.139999999999986</v>
      </c>
      <c r="S135" s="27">
        <f>ROUND(R135*8053,2)</f>
        <v>1127.42</v>
      </c>
      <c r="T135" s="28">
        <f t="shared" si="66"/>
        <v>16870</v>
      </c>
      <c r="U135" s="26">
        <f>Q135+Q136+Q137+S135+T135+T136+T137</f>
        <v>46045.58</v>
      </c>
    </row>
    <row r="136" spans="1:21">
      <c r="A136" s="14">
        <v>3</v>
      </c>
      <c r="B136" s="14">
        <v>1</v>
      </c>
      <c r="C136" s="14">
        <v>16</v>
      </c>
      <c r="D136" s="14">
        <v>2</v>
      </c>
      <c r="E136" s="14" t="str">
        <f t="shared" ref="E136:E140" si="68">E135</f>
        <v>宅045</v>
      </c>
      <c r="F136" s="14">
        <v>16</v>
      </c>
      <c r="G136" s="14" t="s">
        <v>272</v>
      </c>
      <c r="H136" s="14" t="s">
        <v>273</v>
      </c>
      <c r="I136" s="18">
        <v>85</v>
      </c>
      <c r="J136" s="19">
        <v>86.04</v>
      </c>
      <c r="K136" s="20">
        <f t="shared" si="63"/>
        <v>898.2</v>
      </c>
      <c r="L136" s="21">
        <f t="shared" si="67"/>
        <v>361.32</v>
      </c>
      <c r="M136" s="21">
        <v>30</v>
      </c>
      <c r="N136" s="21">
        <f t="shared" si="55"/>
        <v>61.92</v>
      </c>
      <c r="O136" s="22">
        <f t="shared" si="64"/>
        <v>1351.44</v>
      </c>
      <c r="P136" s="23">
        <v>600</v>
      </c>
      <c r="Q136" s="26">
        <f t="shared" si="65"/>
        <v>1951.44</v>
      </c>
      <c r="R136" s="27"/>
      <c r="S136" s="27"/>
      <c r="T136" s="28">
        <f t="shared" si="66"/>
        <v>11185</v>
      </c>
      <c r="U136" s="26"/>
    </row>
    <row r="137" spans="1:21">
      <c r="A137" s="14">
        <v>3</v>
      </c>
      <c r="B137" s="14">
        <v>1</v>
      </c>
      <c r="C137" s="14">
        <v>16</v>
      </c>
      <c r="D137" s="14">
        <v>3</v>
      </c>
      <c r="E137" s="14" t="str">
        <f t="shared" si="68"/>
        <v>宅045</v>
      </c>
      <c r="F137" s="14">
        <v>16</v>
      </c>
      <c r="G137" s="14" t="s">
        <v>274</v>
      </c>
      <c r="H137" s="14" t="s">
        <v>273</v>
      </c>
      <c r="I137" s="18">
        <v>85</v>
      </c>
      <c r="J137" s="19">
        <v>84.33</v>
      </c>
      <c r="K137" s="20">
        <f t="shared" si="63"/>
        <v>880.44</v>
      </c>
      <c r="L137" s="21">
        <f t="shared" si="67"/>
        <v>354.24</v>
      </c>
      <c r="M137" s="21">
        <v>30</v>
      </c>
      <c r="N137" s="21">
        <f t="shared" si="55"/>
        <v>60.72</v>
      </c>
      <c r="O137" s="22">
        <f t="shared" si="64"/>
        <v>1325.4</v>
      </c>
      <c r="P137" s="23">
        <v>600</v>
      </c>
      <c r="Q137" s="26">
        <f t="shared" si="65"/>
        <v>1925.4</v>
      </c>
      <c r="R137" s="27"/>
      <c r="S137" s="27"/>
      <c r="T137" s="28">
        <f t="shared" si="66"/>
        <v>10963</v>
      </c>
      <c r="U137" s="26"/>
    </row>
    <row r="138" spans="1:21">
      <c r="A138" s="14">
        <v>5</v>
      </c>
      <c r="B138" s="14">
        <v>1</v>
      </c>
      <c r="C138" s="14">
        <v>8</v>
      </c>
      <c r="D138" s="14">
        <v>1</v>
      </c>
      <c r="E138" s="14" t="s">
        <v>275</v>
      </c>
      <c r="F138" s="14">
        <v>8</v>
      </c>
      <c r="G138" s="14" t="s">
        <v>276</v>
      </c>
      <c r="H138" s="14" t="s">
        <v>277</v>
      </c>
      <c r="I138" s="18">
        <v>130</v>
      </c>
      <c r="J138" s="19">
        <v>130.98</v>
      </c>
      <c r="K138" s="20">
        <f t="shared" si="63"/>
        <v>1367.4</v>
      </c>
      <c r="L138" s="21">
        <f t="shared" ref="L138:L143" si="69">ROUND(J138*0.3,2)*12</f>
        <v>471.48</v>
      </c>
      <c r="M138" s="21">
        <v>30</v>
      </c>
      <c r="N138" s="21">
        <f t="shared" si="55"/>
        <v>94.32</v>
      </c>
      <c r="O138" s="22">
        <f t="shared" si="64"/>
        <v>1963.2</v>
      </c>
      <c r="P138" s="23"/>
      <c r="Q138" s="26">
        <f t="shared" si="65"/>
        <v>1963.2</v>
      </c>
      <c r="R138" s="27">
        <f>J138+J139+J140-300</f>
        <v>2.93000000000001</v>
      </c>
      <c r="S138" s="27">
        <f>ROUND(R138*8053,2)</f>
        <v>23595.29</v>
      </c>
      <c r="T138" s="28">
        <f t="shared" si="66"/>
        <v>17027</v>
      </c>
      <c r="U138" s="26">
        <f>Q138+Q139+Q140+S138+T138+T139+T140</f>
        <v>68736.49</v>
      </c>
    </row>
    <row r="139" spans="1:21">
      <c r="A139" s="14">
        <v>5</v>
      </c>
      <c r="B139" s="14">
        <v>1</v>
      </c>
      <c r="C139" s="14">
        <v>8</v>
      </c>
      <c r="D139" s="14">
        <v>2</v>
      </c>
      <c r="E139" s="14" t="str">
        <f t="shared" si="68"/>
        <v>宅046</v>
      </c>
      <c r="F139" s="14">
        <v>8</v>
      </c>
      <c r="G139" s="14" t="s">
        <v>278</v>
      </c>
      <c r="H139" s="14" t="s">
        <v>277</v>
      </c>
      <c r="I139" s="18">
        <v>85</v>
      </c>
      <c r="J139" s="19">
        <v>86.84</v>
      </c>
      <c r="K139" s="20">
        <f t="shared" si="63"/>
        <v>906.6</v>
      </c>
      <c r="L139" s="21">
        <f t="shared" si="69"/>
        <v>312.6</v>
      </c>
      <c r="M139" s="21">
        <v>30</v>
      </c>
      <c r="N139" s="21">
        <f t="shared" si="55"/>
        <v>62.52</v>
      </c>
      <c r="O139" s="22">
        <f t="shared" si="64"/>
        <v>1311.72</v>
      </c>
      <c r="P139" s="23">
        <v>600</v>
      </c>
      <c r="Q139" s="26">
        <f t="shared" si="65"/>
        <v>1911.72</v>
      </c>
      <c r="R139" s="27"/>
      <c r="S139" s="27"/>
      <c r="T139" s="28">
        <f t="shared" si="66"/>
        <v>11289</v>
      </c>
      <c r="U139" s="26"/>
    </row>
    <row r="140" spans="1:21">
      <c r="A140" s="14">
        <v>5</v>
      </c>
      <c r="B140" s="14">
        <v>1</v>
      </c>
      <c r="C140" s="14">
        <v>8</v>
      </c>
      <c r="D140" s="14">
        <v>3</v>
      </c>
      <c r="E140" s="14" t="str">
        <f t="shared" si="68"/>
        <v>宅046</v>
      </c>
      <c r="F140" s="14">
        <v>8</v>
      </c>
      <c r="G140" s="14" t="s">
        <v>279</v>
      </c>
      <c r="H140" s="14" t="s">
        <v>277</v>
      </c>
      <c r="I140" s="18">
        <v>85</v>
      </c>
      <c r="J140" s="19">
        <v>85.11</v>
      </c>
      <c r="K140" s="20">
        <f t="shared" si="63"/>
        <v>888.6</v>
      </c>
      <c r="L140" s="21">
        <f t="shared" si="69"/>
        <v>306.36</v>
      </c>
      <c r="M140" s="21">
        <v>30</v>
      </c>
      <c r="N140" s="21">
        <f t="shared" si="55"/>
        <v>61.32</v>
      </c>
      <c r="O140" s="22">
        <f t="shared" si="64"/>
        <v>1286.28</v>
      </c>
      <c r="P140" s="23">
        <v>600</v>
      </c>
      <c r="Q140" s="26">
        <f t="shared" si="65"/>
        <v>1886.28</v>
      </c>
      <c r="R140" s="27"/>
      <c r="S140" s="27"/>
      <c r="T140" s="28">
        <f t="shared" si="66"/>
        <v>11064</v>
      </c>
      <c r="U140" s="26"/>
    </row>
    <row r="141" spans="1:21">
      <c r="A141" s="14">
        <v>3</v>
      </c>
      <c r="B141" s="14">
        <v>2</v>
      </c>
      <c r="C141" s="14">
        <v>11</v>
      </c>
      <c r="D141" s="14">
        <v>3</v>
      </c>
      <c r="E141" s="14" t="s">
        <v>280</v>
      </c>
      <c r="F141" s="14">
        <v>11</v>
      </c>
      <c r="G141" s="14" t="s">
        <v>281</v>
      </c>
      <c r="H141" s="14" t="s">
        <v>282</v>
      </c>
      <c r="I141" s="18">
        <v>130</v>
      </c>
      <c r="J141" s="19">
        <v>129.77</v>
      </c>
      <c r="K141" s="20">
        <f t="shared" si="63"/>
        <v>1354.8</v>
      </c>
      <c r="L141" s="21">
        <f t="shared" si="69"/>
        <v>467.16</v>
      </c>
      <c r="M141" s="21">
        <v>30</v>
      </c>
      <c r="N141" s="21">
        <f t="shared" si="55"/>
        <v>93.48</v>
      </c>
      <c r="O141" s="22">
        <f t="shared" si="64"/>
        <v>1945.44</v>
      </c>
      <c r="P141" s="23"/>
      <c r="Q141" s="26">
        <f t="shared" si="65"/>
        <v>1945.44</v>
      </c>
      <c r="R141" s="27">
        <f>J141+J142+J143-300</f>
        <v>0.139999999999986</v>
      </c>
      <c r="S141" s="27">
        <f>ROUND(R141*8053,2)</f>
        <v>1127.42</v>
      </c>
      <c r="T141" s="28">
        <f t="shared" si="66"/>
        <v>16870</v>
      </c>
      <c r="U141" s="26">
        <f>Q141+Q142+Q143+S141+T141+T142+T143</f>
        <v>45865.46</v>
      </c>
    </row>
    <row r="142" spans="1:21">
      <c r="A142" s="14">
        <v>3</v>
      </c>
      <c r="B142" s="14">
        <v>2</v>
      </c>
      <c r="C142" s="14">
        <v>11</v>
      </c>
      <c r="D142" s="14">
        <v>2</v>
      </c>
      <c r="E142" s="14" t="str">
        <f t="shared" ref="E142:E146" si="70">E141</f>
        <v>宅047</v>
      </c>
      <c r="F142" s="14">
        <v>11</v>
      </c>
      <c r="G142" s="14" t="s">
        <v>283</v>
      </c>
      <c r="H142" s="14" t="s">
        <v>284</v>
      </c>
      <c r="I142" s="18">
        <v>85</v>
      </c>
      <c r="J142" s="19">
        <v>86.04</v>
      </c>
      <c r="K142" s="20">
        <f t="shared" si="63"/>
        <v>898.2</v>
      </c>
      <c r="L142" s="21">
        <f t="shared" si="69"/>
        <v>309.72</v>
      </c>
      <c r="M142" s="21">
        <v>30</v>
      </c>
      <c r="N142" s="21">
        <f t="shared" si="55"/>
        <v>61.92</v>
      </c>
      <c r="O142" s="22">
        <f t="shared" si="64"/>
        <v>1299.84</v>
      </c>
      <c r="P142" s="23">
        <v>600</v>
      </c>
      <c r="Q142" s="26">
        <f t="shared" si="65"/>
        <v>1899.84</v>
      </c>
      <c r="R142" s="27"/>
      <c r="S142" s="27"/>
      <c r="T142" s="28">
        <f t="shared" si="66"/>
        <v>11185</v>
      </c>
      <c r="U142" s="26"/>
    </row>
    <row r="143" spans="1:21">
      <c r="A143" s="14">
        <v>3</v>
      </c>
      <c r="B143" s="14">
        <v>2</v>
      </c>
      <c r="C143" s="14">
        <v>11</v>
      </c>
      <c r="D143" s="14">
        <v>1</v>
      </c>
      <c r="E143" s="14" t="str">
        <f t="shared" si="70"/>
        <v>宅047</v>
      </c>
      <c r="F143" s="14">
        <v>11</v>
      </c>
      <c r="G143" s="14" t="s">
        <v>285</v>
      </c>
      <c r="H143" s="14" t="s">
        <v>284</v>
      </c>
      <c r="I143" s="18">
        <v>85</v>
      </c>
      <c r="J143" s="19">
        <v>84.33</v>
      </c>
      <c r="K143" s="20">
        <f t="shared" si="63"/>
        <v>880.44</v>
      </c>
      <c r="L143" s="21">
        <f t="shared" si="69"/>
        <v>303.6</v>
      </c>
      <c r="M143" s="21">
        <v>30</v>
      </c>
      <c r="N143" s="21">
        <f t="shared" si="55"/>
        <v>60.72</v>
      </c>
      <c r="O143" s="22">
        <f t="shared" si="64"/>
        <v>1274.76</v>
      </c>
      <c r="P143" s="23">
        <v>600</v>
      </c>
      <c r="Q143" s="26">
        <f t="shared" si="65"/>
        <v>1874.76</v>
      </c>
      <c r="R143" s="27"/>
      <c r="S143" s="27"/>
      <c r="T143" s="28">
        <f t="shared" si="66"/>
        <v>10963</v>
      </c>
      <c r="U143" s="26"/>
    </row>
    <row r="144" spans="1:21">
      <c r="A144" s="14">
        <v>6</v>
      </c>
      <c r="B144" s="14">
        <v>1</v>
      </c>
      <c r="C144" s="14">
        <v>17</v>
      </c>
      <c r="D144" s="14">
        <v>1</v>
      </c>
      <c r="E144" s="14" t="s">
        <v>286</v>
      </c>
      <c r="F144" s="14">
        <v>17</v>
      </c>
      <c r="G144" s="14" t="s">
        <v>287</v>
      </c>
      <c r="H144" s="14" t="s">
        <v>288</v>
      </c>
      <c r="I144" s="18">
        <v>130</v>
      </c>
      <c r="J144" s="19">
        <v>130.42</v>
      </c>
      <c r="K144" s="20">
        <f t="shared" si="63"/>
        <v>1361.64</v>
      </c>
      <c r="L144" s="21">
        <f t="shared" ref="L144:L149" si="71">ROUND(J144*0.35,2)*12</f>
        <v>547.8</v>
      </c>
      <c r="M144" s="21">
        <v>30</v>
      </c>
      <c r="N144" s="21">
        <f t="shared" si="55"/>
        <v>93.96</v>
      </c>
      <c r="O144" s="22">
        <f t="shared" si="64"/>
        <v>2033.4</v>
      </c>
      <c r="P144" s="23"/>
      <c r="Q144" s="26">
        <f t="shared" si="65"/>
        <v>2033.4</v>
      </c>
      <c r="R144" s="27">
        <f>J144+J145+J146-300</f>
        <v>1.63999999999999</v>
      </c>
      <c r="S144" s="27">
        <f>ROUND(R144*8053,2)</f>
        <v>13206.92</v>
      </c>
      <c r="T144" s="28">
        <f t="shared" si="66"/>
        <v>16955</v>
      </c>
      <c r="U144" s="26">
        <f>Q144+Q145+Q146+S144+T144+T145+T146</f>
        <v>58344.24</v>
      </c>
    </row>
    <row r="145" spans="1:21">
      <c r="A145" s="14">
        <v>6</v>
      </c>
      <c r="B145" s="14">
        <v>1</v>
      </c>
      <c r="C145" s="14">
        <v>17</v>
      </c>
      <c r="D145" s="14">
        <v>2</v>
      </c>
      <c r="E145" s="14" t="str">
        <f t="shared" si="70"/>
        <v>宅048</v>
      </c>
      <c r="F145" s="14">
        <v>17</v>
      </c>
      <c r="G145" s="14" t="s">
        <v>289</v>
      </c>
      <c r="H145" s="14" t="s">
        <v>290</v>
      </c>
      <c r="I145" s="18">
        <v>85</v>
      </c>
      <c r="J145" s="19">
        <v>86.47</v>
      </c>
      <c r="K145" s="20">
        <f t="shared" si="63"/>
        <v>902.76</v>
      </c>
      <c r="L145" s="21">
        <f t="shared" si="71"/>
        <v>363.12</v>
      </c>
      <c r="M145" s="21">
        <v>30</v>
      </c>
      <c r="N145" s="21">
        <f t="shared" si="55"/>
        <v>62.28</v>
      </c>
      <c r="O145" s="22">
        <f t="shared" si="64"/>
        <v>1358.16</v>
      </c>
      <c r="P145" s="23">
        <v>600</v>
      </c>
      <c r="Q145" s="26">
        <f t="shared" si="65"/>
        <v>1958.16</v>
      </c>
      <c r="R145" s="27"/>
      <c r="S145" s="27"/>
      <c r="T145" s="28">
        <f t="shared" si="66"/>
        <v>11241</v>
      </c>
      <c r="U145" s="26"/>
    </row>
    <row r="146" spans="1:21">
      <c r="A146" s="14">
        <v>6</v>
      </c>
      <c r="B146" s="14">
        <v>1</v>
      </c>
      <c r="C146" s="14">
        <v>17</v>
      </c>
      <c r="D146" s="14">
        <v>3</v>
      </c>
      <c r="E146" s="14" t="str">
        <f t="shared" si="70"/>
        <v>宅048</v>
      </c>
      <c r="F146" s="14">
        <v>17</v>
      </c>
      <c r="G146" s="14" t="s">
        <v>291</v>
      </c>
      <c r="H146" s="14" t="s">
        <v>290</v>
      </c>
      <c r="I146" s="18">
        <v>85</v>
      </c>
      <c r="J146" s="19">
        <v>84.75</v>
      </c>
      <c r="K146" s="20">
        <f t="shared" si="63"/>
        <v>884.76</v>
      </c>
      <c r="L146" s="21">
        <f t="shared" si="71"/>
        <v>355.92</v>
      </c>
      <c r="M146" s="21">
        <v>30</v>
      </c>
      <c r="N146" s="21">
        <f t="shared" si="55"/>
        <v>61.08</v>
      </c>
      <c r="O146" s="22">
        <f t="shared" si="64"/>
        <v>1331.76</v>
      </c>
      <c r="P146" s="23">
        <v>600</v>
      </c>
      <c r="Q146" s="26">
        <f t="shared" si="65"/>
        <v>1931.76</v>
      </c>
      <c r="R146" s="27"/>
      <c r="S146" s="27"/>
      <c r="T146" s="28">
        <f t="shared" si="66"/>
        <v>11018</v>
      </c>
      <c r="U146" s="26"/>
    </row>
    <row r="147" spans="1:21">
      <c r="A147" s="14">
        <v>6</v>
      </c>
      <c r="B147" s="14">
        <v>1</v>
      </c>
      <c r="C147" s="14">
        <v>19</v>
      </c>
      <c r="D147" s="14">
        <v>1</v>
      </c>
      <c r="E147" s="14" t="s">
        <v>292</v>
      </c>
      <c r="F147" s="14">
        <v>19</v>
      </c>
      <c r="G147" s="14" t="s">
        <v>293</v>
      </c>
      <c r="H147" s="14" t="s">
        <v>294</v>
      </c>
      <c r="I147" s="18">
        <v>130</v>
      </c>
      <c r="J147" s="19">
        <v>130.42</v>
      </c>
      <c r="K147" s="20">
        <f t="shared" si="63"/>
        <v>1361.64</v>
      </c>
      <c r="L147" s="21">
        <f t="shared" si="71"/>
        <v>547.8</v>
      </c>
      <c r="M147" s="21">
        <v>30</v>
      </c>
      <c r="N147" s="21">
        <f t="shared" si="55"/>
        <v>93.96</v>
      </c>
      <c r="O147" s="22">
        <f t="shared" si="64"/>
        <v>2033.4</v>
      </c>
      <c r="P147" s="23"/>
      <c r="Q147" s="26">
        <f t="shared" si="65"/>
        <v>2033.4</v>
      </c>
      <c r="R147" s="27">
        <f>J147+J148+J149-300</f>
        <v>1.63999999999999</v>
      </c>
      <c r="S147" s="27">
        <f>ROUND(R147*8053,2)</f>
        <v>13206.92</v>
      </c>
      <c r="T147" s="28">
        <f t="shared" si="66"/>
        <v>16955</v>
      </c>
      <c r="U147" s="26">
        <f>Q147+Q148+Q149+S147+T147+T148+T149</f>
        <v>58344.24</v>
      </c>
    </row>
    <row r="148" spans="1:21">
      <c r="A148" s="14">
        <v>6</v>
      </c>
      <c r="B148" s="14">
        <v>1</v>
      </c>
      <c r="C148" s="14">
        <v>19</v>
      </c>
      <c r="D148" s="14">
        <v>2</v>
      </c>
      <c r="E148" s="14" t="str">
        <f t="shared" ref="E148:E152" si="72">E147</f>
        <v>宅049</v>
      </c>
      <c r="F148" s="14">
        <v>19</v>
      </c>
      <c r="G148" s="14" t="s">
        <v>295</v>
      </c>
      <c r="H148" s="14" t="s">
        <v>296</v>
      </c>
      <c r="I148" s="18">
        <v>85</v>
      </c>
      <c r="J148" s="19">
        <v>86.47</v>
      </c>
      <c r="K148" s="20">
        <f t="shared" si="63"/>
        <v>902.76</v>
      </c>
      <c r="L148" s="21">
        <f t="shared" si="71"/>
        <v>363.12</v>
      </c>
      <c r="M148" s="21">
        <v>30</v>
      </c>
      <c r="N148" s="21">
        <f t="shared" si="55"/>
        <v>62.28</v>
      </c>
      <c r="O148" s="22">
        <f t="shared" si="64"/>
        <v>1358.16</v>
      </c>
      <c r="P148" s="23">
        <v>600</v>
      </c>
      <c r="Q148" s="26">
        <f t="shared" si="65"/>
        <v>1958.16</v>
      </c>
      <c r="R148" s="27"/>
      <c r="S148" s="27"/>
      <c r="T148" s="28">
        <f t="shared" si="66"/>
        <v>11241</v>
      </c>
      <c r="U148" s="26"/>
    </row>
    <row r="149" spans="1:21">
      <c r="A149" s="14">
        <v>6</v>
      </c>
      <c r="B149" s="14">
        <v>1</v>
      </c>
      <c r="C149" s="14">
        <v>19</v>
      </c>
      <c r="D149" s="14">
        <v>3</v>
      </c>
      <c r="E149" s="14" t="str">
        <f t="shared" si="72"/>
        <v>宅049</v>
      </c>
      <c r="F149" s="14">
        <v>19</v>
      </c>
      <c r="G149" s="14" t="s">
        <v>297</v>
      </c>
      <c r="H149" s="14" t="s">
        <v>298</v>
      </c>
      <c r="I149" s="18">
        <v>85</v>
      </c>
      <c r="J149" s="19">
        <v>84.75</v>
      </c>
      <c r="K149" s="20">
        <f t="shared" si="63"/>
        <v>884.76</v>
      </c>
      <c r="L149" s="21">
        <f t="shared" si="71"/>
        <v>355.92</v>
      </c>
      <c r="M149" s="21">
        <v>30</v>
      </c>
      <c r="N149" s="21">
        <f t="shared" si="55"/>
        <v>61.08</v>
      </c>
      <c r="O149" s="22">
        <f t="shared" si="64"/>
        <v>1331.76</v>
      </c>
      <c r="P149" s="23">
        <v>600</v>
      </c>
      <c r="Q149" s="26">
        <f t="shared" si="65"/>
        <v>1931.76</v>
      </c>
      <c r="R149" s="27"/>
      <c r="S149" s="27"/>
      <c r="T149" s="28">
        <f t="shared" si="66"/>
        <v>11018</v>
      </c>
      <c r="U149" s="26"/>
    </row>
    <row r="150" spans="1:21">
      <c r="A150" s="14">
        <v>4</v>
      </c>
      <c r="B150" s="14">
        <v>1</v>
      </c>
      <c r="C150" s="14">
        <v>8</v>
      </c>
      <c r="D150" s="14">
        <v>1</v>
      </c>
      <c r="E150" s="14" t="s">
        <v>299</v>
      </c>
      <c r="F150" s="14">
        <v>8</v>
      </c>
      <c r="G150" s="14" t="s">
        <v>300</v>
      </c>
      <c r="H150" s="14" t="s">
        <v>301</v>
      </c>
      <c r="I150" s="18">
        <v>130</v>
      </c>
      <c r="J150" s="19">
        <v>130.92</v>
      </c>
      <c r="K150" s="20">
        <f t="shared" si="63"/>
        <v>1366.8</v>
      </c>
      <c r="L150" s="21">
        <f t="shared" ref="L150:L152" si="73">ROUND(J150*0.3,2)*12</f>
        <v>471.36</v>
      </c>
      <c r="M150" s="21">
        <v>30</v>
      </c>
      <c r="N150" s="21">
        <f t="shared" si="55"/>
        <v>94.32</v>
      </c>
      <c r="O150" s="22">
        <f t="shared" si="64"/>
        <v>1962.48</v>
      </c>
      <c r="P150" s="23"/>
      <c r="Q150" s="26">
        <f t="shared" si="65"/>
        <v>1962.48</v>
      </c>
      <c r="R150" s="27">
        <f>J150+J151+J152-300</f>
        <v>2.87</v>
      </c>
      <c r="S150" s="27">
        <f>ROUND(R150*8053,2)</f>
        <v>23112.11</v>
      </c>
      <c r="T150" s="28">
        <f t="shared" si="66"/>
        <v>17020</v>
      </c>
      <c r="U150" s="26">
        <f>Q150+Q151+Q152+S150+T150+T151+T152</f>
        <v>68245.59</v>
      </c>
    </row>
    <row r="151" spans="1:21">
      <c r="A151" s="14">
        <v>5</v>
      </c>
      <c r="B151" s="14">
        <v>2</v>
      </c>
      <c r="C151" s="14">
        <v>10</v>
      </c>
      <c r="D151" s="14">
        <v>1</v>
      </c>
      <c r="E151" s="14" t="str">
        <f t="shared" si="72"/>
        <v>宅050</v>
      </c>
      <c r="F151" s="14">
        <v>10</v>
      </c>
      <c r="G151" s="14" t="s">
        <v>302</v>
      </c>
      <c r="H151" s="14" t="s">
        <v>303</v>
      </c>
      <c r="I151" s="18">
        <v>85</v>
      </c>
      <c r="J151" s="19">
        <v>85.11</v>
      </c>
      <c r="K151" s="20">
        <f t="shared" si="63"/>
        <v>888.6</v>
      </c>
      <c r="L151" s="21">
        <f t="shared" si="73"/>
        <v>306.36</v>
      </c>
      <c r="M151" s="21">
        <v>30</v>
      </c>
      <c r="N151" s="21">
        <f t="shared" si="55"/>
        <v>61.32</v>
      </c>
      <c r="O151" s="22">
        <f t="shared" si="64"/>
        <v>1286.28</v>
      </c>
      <c r="P151" s="23">
        <v>600</v>
      </c>
      <c r="Q151" s="26">
        <f t="shared" si="65"/>
        <v>1886.28</v>
      </c>
      <c r="R151" s="27"/>
      <c r="S151" s="27"/>
      <c r="T151" s="28">
        <f t="shared" si="66"/>
        <v>11064</v>
      </c>
      <c r="U151" s="26"/>
    </row>
    <row r="152" spans="1:21">
      <c r="A152" s="14">
        <v>5</v>
      </c>
      <c r="B152" s="14">
        <v>2</v>
      </c>
      <c r="C152" s="14">
        <v>10</v>
      </c>
      <c r="D152" s="14">
        <v>2</v>
      </c>
      <c r="E152" s="14" t="str">
        <f t="shared" si="72"/>
        <v>宅050</v>
      </c>
      <c r="F152" s="14">
        <v>10</v>
      </c>
      <c r="G152" s="14" t="s">
        <v>304</v>
      </c>
      <c r="H152" s="14" t="s">
        <v>303</v>
      </c>
      <c r="I152" s="18">
        <v>85</v>
      </c>
      <c r="J152" s="19">
        <v>86.84</v>
      </c>
      <c r="K152" s="20">
        <f t="shared" si="63"/>
        <v>906.6</v>
      </c>
      <c r="L152" s="21">
        <f t="shared" si="73"/>
        <v>312.6</v>
      </c>
      <c r="M152" s="21">
        <v>30</v>
      </c>
      <c r="N152" s="21">
        <f t="shared" si="55"/>
        <v>62.52</v>
      </c>
      <c r="O152" s="22">
        <f t="shared" si="64"/>
        <v>1311.72</v>
      </c>
      <c r="P152" s="23">
        <v>600</v>
      </c>
      <c r="Q152" s="26">
        <f t="shared" si="65"/>
        <v>1911.72</v>
      </c>
      <c r="R152" s="27"/>
      <c r="S152" s="27"/>
      <c r="T152" s="28">
        <f t="shared" si="66"/>
        <v>11289</v>
      </c>
      <c r="U152" s="26"/>
    </row>
    <row r="153" spans="1:21">
      <c r="A153" s="14">
        <v>5</v>
      </c>
      <c r="B153" s="14">
        <v>1</v>
      </c>
      <c r="C153" s="14">
        <v>17</v>
      </c>
      <c r="D153" s="14">
        <v>1</v>
      </c>
      <c r="E153" s="14" t="s">
        <v>305</v>
      </c>
      <c r="F153" s="14">
        <v>17</v>
      </c>
      <c r="G153" s="14" t="s">
        <v>306</v>
      </c>
      <c r="H153" s="14" t="s">
        <v>307</v>
      </c>
      <c r="I153" s="18">
        <v>130</v>
      </c>
      <c r="J153" s="19">
        <v>130.98</v>
      </c>
      <c r="K153" s="20">
        <f t="shared" si="63"/>
        <v>1367.4</v>
      </c>
      <c r="L153" s="21">
        <f t="shared" ref="L153:L157" si="74">ROUND(J153*0.35,2)*12</f>
        <v>550.08</v>
      </c>
      <c r="M153" s="21">
        <v>30</v>
      </c>
      <c r="N153" s="21">
        <f t="shared" si="55"/>
        <v>94.32</v>
      </c>
      <c r="O153" s="22">
        <f t="shared" si="64"/>
        <v>2041.8</v>
      </c>
      <c r="P153" s="23"/>
      <c r="Q153" s="26">
        <f t="shared" si="65"/>
        <v>2041.8</v>
      </c>
      <c r="R153" s="27">
        <f>J153+J154+J155-300</f>
        <v>2.93000000000001</v>
      </c>
      <c r="S153" s="27">
        <f>ROUND(R153*8053,2)</f>
        <v>23595.29</v>
      </c>
      <c r="T153" s="28">
        <f t="shared" si="66"/>
        <v>17027</v>
      </c>
      <c r="U153" s="26">
        <f>Q153+Q154+Q155+S153+T153+T154+T155</f>
        <v>68918.29</v>
      </c>
    </row>
    <row r="154" spans="1:21">
      <c r="A154" s="14">
        <v>5</v>
      </c>
      <c r="B154" s="14">
        <v>1</v>
      </c>
      <c r="C154" s="14">
        <v>17</v>
      </c>
      <c r="D154" s="14">
        <v>2</v>
      </c>
      <c r="E154" s="14" t="str">
        <f t="shared" ref="E154:E158" si="75">E153</f>
        <v>宅051</v>
      </c>
      <c r="F154" s="14">
        <v>17</v>
      </c>
      <c r="G154" s="14" t="s">
        <v>308</v>
      </c>
      <c r="H154" s="14" t="s">
        <v>307</v>
      </c>
      <c r="I154" s="18">
        <v>85</v>
      </c>
      <c r="J154" s="19">
        <v>86.84</v>
      </c>
      <c r="K154" s="20">
        <f t="shared" si="63"/>
        <v>906.6</v>
      </c>
      <c r="L154" s="21">
        <f t="shared" si="74"/>
        <v>364.68</v>
      </c>
      <c r="M154" s="21">
        <v>30</v>
      </c>
      <c r="N154" s="21">
        <f t="shared" si="55"/>
        <v>62.52</v>
      </c>
      <c r="O154" s="22">
        <f t="shared" si="64"/>
        <v>1363.8</v>
      </c>
      <c r="P154" s="23">
        <v>600</v>
      </c>
      <c r="Q154" s="26">
        <f t="shared" si="65"/>
        <v>1963.8</v>
      </c>
      <c r="R154" s="27"/>
      <c r="S154" s="27"/>
      <c r="T154" s="28">
        <f t="shared" si="66"/>
        <v>11289</v>
      </c>
      <c r="U154" s="26"/>
    </row>
    <row r="155" spans="1:21">
      <c r="A155" s="14">
        <v>5</v>
      </c>
      <c r="B155" s="14">
        <v>1</v>
      </c>
      <c r="C155" s="14">
        <v>17</v>
      </c>
      <c r="D155" s="14">
        <v>3</v>
      </c>
      <c r="E155" s="14" t="str">
        <f t="shared" si="75"/>
        <v>宅051</v>
      </c>
      <c r="F155" s="14">
        <v>17</v>
      </c>
      <c r="G155" s="14" t="s">
        <v>309</v>
      </c>
      <c r="H155" s="14" t="s">
        <v>307</v>
      </c>
      <c r="I155" s="18">
        <v>85</v>
      </c>
      <c r="J155" s="19">
        <v>85.11</v>
      </c>
      <c r="K155" s="20">
        <f t="shared" si="63"/>
        <v>888.6</v>
      </c>
      <c r="L155" s="21">
        <f t="shared" si="74"/>
        <v>357.48</v>
      </c>
      <c r="M155" s="21">
        <v>30</v>
      </c>
      <c r="N155" s="21">
        <f t="shared" si="55"/>
        <v>61.32</v>
      </c>
      <c r="O155" s="22">
        <f t="shared" si="64"/>
        <v>1337.4</v>
      </c>
      <c r="P155" s="23">
        <v>600</v>
      </c>
      <c r="Q155" s="26">
        <f t="shared" si="65"/>
        <v>1937.4</v>
      </c>
      <c r="R155" s="27"/>
      <c r="S155" s="27"/>
      <c r="T155" s="28">
        <f t="shared" si="66"/>
        <v>11064</v>
      </c>
      <c r="U155" s="26"/>
    </row>
    <row r="156" spans="1:21">
      <c r="A156" s="14">
        <v>4</v>
      </c>
      <c r="B156" s="14">
        <v>1</v>
      </c>
      <c r="C156" s="14">
        <v>16</v>
      </c>
      <c r="D156" s="14">
        <v>1</v>
      </c>
      <c r="E156" s="14" t="s">
        <v>310</v>
      </c>
      <c r="F156" s="14">
        <v>16</v>
      </c>
      <c r="G156" s="14" t="s">
        <v>311</v>
      </c>
      <c r="H156" s="14" t="s">
        <v>312</v>
      </c>
      <c r="I156" s="18">
        <v>130</v>
      </c>
      <c r="J156" s="19">
        <v>130.92</v>
      </c>
      <c r="K156" s="20">
        <f t="shared" si="63"/>
        <v>1366.8</v>
      </c>
      <c r="L156" s="21">
        <f t="shared" si="74"/>
        <v>549.84</v>
      </c>
      <c r="M156" s="21">
        <v>30</v>
      </c>
      <c r="N156" s="21">
        <f t="shared" si="55"/>
        <v>94.32</v>
      </c>
      <c r="O156" s="22">
        <f t="shared" si="64"/>
        <v>2040.96</v>
      </c>
      <c r="P156" s="23"/>
      <c r="Q156" s="26">
        <f t="shared" si="65"/>
        <v>2040.96</v>
      </c>
      <c r="R156" s="27">
        <f>J156+J157+J158-300</f>
        <v>2.06</v>
      </c>
      <c r="S156" s="27">
        <f>ROUND(R156*8053,2)</f>
        <v>16589.18</v>
      </c>
      <c r="T156" s="28">
        <f t="shared" si="66"/>
        <v>17020</v>
      </c>
      <c r="U156" s="26">
        <f>Q156+Q157+Q158+S156+T156+T157+T158</f>
        <v>61675.5</v>
      </c>
    </row>
    <row r="157" spans="1:21">
      <c r="A157" s="14">
        <v>4</v>
      </c>
      <c r="B157" s="14">
        <v>1</v>
      </c>
      <c r="C157" s="14">
        <v>16</v>
      </c>
      <c r="D157" s="14">
        <v>2</v>
      </c>
      <c r="E157" s="14" t="str">
        <f t="shared" si="75"/>
        <v>宅052</v>
      </c>
      <c r="F157" s="14">
        <v>16</v>
      </c>
      <c r="G157" s="14" t="s">
        <v>313</v>
      </c>
      <c r="H157" s="14" t="s">
        <v>312</v>
      </c>
      <c r="I157" s="18">
        <v>85</v>
      </c>
      <c r="J157" s="19">
        <v>86.81</v>
      </c>
      <c r="K157" s="20">
        <f t="shared" si="63"/>
        <v>906.24</v>
      </c>
      <c r="L157" s="21">
        <f t="shared" si="74"/>
        <v>364.56</v>
      </c>
      <c r="M157" s="21">
        <v>30</v>
      </c>
      <c r="N157" s="21">
        <f t="shared" si="55"/>
        <v>62.52</v>
      </c>
      <c r="O157" s="22">
        <f t="shared" si="64"/>
        <v>1363.32</v>
      </c>
      <c r="P157" s="23">
        <v>600</v>
      </c>
      <c r="Q157" s="26">
        <f t="shared" si="65"/>
        <v>1963.32</v>
      </c>
      <c r="R157" s="27"/>
      <c r="S157" s="27"/>
      <c r="T157" s="28">
        <f t="shared" si="66"/>
        <v>11285</v>
      </c>
      <c r="U157" s="26"/>
    </row>
    <row r="158" spans="1:21">
      <c r="A158" s="14">
        <v>3</v>
      </c>
      <c r="B158" s="14">
        <v>2</v>
      </c>
      <c r="C158" s="14">
        <v>1</v>
      </c>
      <c r="D158" s="14">
        <v>1</v>
      </c>
      <c r="E158" s="14" t="str">
        <f t="shared" si="75"/>
        <v>宅052</v>
      </c>
      <c r="F158" s="14">
        <v>1</v>
      </c>
      <c r="G158" s="14" t="s">
        <v>314</v>
      </c>
      <c r="H158" s="14" t="s">
        <v>315</v>
      </c>
      <c r="I158" s="18">
        <v>85</v>
      </c>
      <c r="J158" s="19">
        <v>84.33</v>
      </c>
      <c r="K158" s="20">
        <f t="shared" si="63"/>
        <v>880.44</v>
      </c>
      <c r="L158" s="21">
        <f t="shared" ref="L158:L173" si="76">ROUND(J158*0.3,2)*12</f>
        <v>303.6</v>
      </c>
      <c r="M158" s="21">
        <v>30</v>
      </c>
      <c r="N158" s="21"/>
      <c r="O158" s="22">
        <f t="shared" si="64"/>
        <v>1214.04</v>
      </c>
      <c r="P158" s="23">
        <v>600</v>
      </c>
      <c r="Q158" s="26">
        <f t="shared" si="65"/>
        <v>1814.04</v>
      </c>
      <c r="R158" s="27"/>
      <c r="S158" s="27"/>
      <c r="T158" s="28">
        <f t="shared" si="66"/>
        <v>10963</v>
      </c>
      <c r="U158" s="26"/>
    </row>
    <row r="159" spans="1:21">
      <c r="A159" s="14">
        <v>3</v>
      </c>
      <c r="B159" s="14">
        <v>1</v>
      </c>
      <c r="C159" s="14">
        <v>8</v>
      </c>
      <c r="D159" s="14">
        <v>1</v>
      </c>
      <c r="E159" s="14" t="s">
        <v>316</v>
      </c>
      <c r="F159" s="14">
        <v>8</v>
      </c>
      <c r="G159" s="14" t="s">
        <v>317</v>
      </c>
      <c r="H159" s="14" t="s">
        <v>318</v>
      </c>
      <c r="I159" s="18">
        <v>130</v>
      </c>
      <c r="J159" s="19">
        <v>129.77</v>
      </c>
      <c r="K159" s="20">
        <f t="shared" si="63"/>
        <v>1354.8</v>
      </c>
      <c r="L159" s="21">
        <f t="shared" si="76"/>
        <v>467.16</v>
      </c>
      <c r="M159" s="21">
        <v>30</v>
      </c>
      <c r="N159" s="21">
        <f t="shared" ref="N159:N161" si="77">ROUND(J159*0.06,2)*12</f>
        <v>93.48</v>
      </c>
      <c r="O159" s="22">
        <f t="shared" si="64"/>
        <v>1945.44</v>
      </c>
      <c r="P159" s="23"/>
      <c r="Q159" s="26">
        <f t="shared" si="65"/>
        <v>1945.44</v>
      </c>
      <c r="R159" s="27">
        <f>J159+J160+J161-300</f>
        <v>0.139999999999986</v>
      </c>
      <c r="S159" s="27">
        <f>ROUND(R159*8053,2)</f>
        <v>1127.42</v>
      </c>
      <c r="T159" s="28">
        <f t="shared" si="66"/>
        <v>16870</v>
      </c>
      <c r="U159" s="26">
        <f>Q159+Q160+Q161+S159+T159+T160+T161</f>
        <v>45865.46</v>
      </c>
    </row>
    <row r="160" spans="1:21">
      <c r="A160" s="14">
        <v>3</v>
      </c>
      <c r="B160" s="14">
        <v>1</v>
      </c>
      <c r="C160" s="14">
        <v>8</v>
      </c>
      <c r="D160" s="14">
        <v>2</v>
      </c>
      <c r="E160" s="14" t="str">
        <f t="shared" ref="E160:E164" si="78">E159</f>
        <v>宅053</v>
      </c>
      <c r="F160" s="14">
        <v>8</v>
      </c>
      <c r="G160" s="14" t="s">
        <v>319</v>
      </c>
      <c r="H160" s="14" t="s">
        <v>318</v>
      </c>
      <c r="I160" s="18">
        <v>85</v>
      </c>
      <c r="J160" s="19">
        <v>86.04</v>
      </c>
      <c r="K160" s="20">
        <f t="shared" si="63"/>
        <v>898.2</v>
      </c>
      <c r="L160" s="21">
        <f t="shared" si="76"/>
        <v>309.72</v>
      </c>
      <c r="M160" s="21">
        <v>30</v>
      </c>
      <c r="N160" s="21">
        <f t="shared" si="77"/>
        <v>61.92</v>
      </c>
      <c r="O160" s="22">
        <f t="shared" si="64"/>
        <v>1299.84</v>
      </c>
      <c r="P160" s="23">
        <v>600</v>
      </c>
      <c r="Q160" s="26">
        <f t="shared" si="65"/>
        <v>1899.84</v>
      </c>
      <c r="R160" s="27"/>
      <c r="S160" s="27"/>
      <c r="T160" s="28">
        <f t="shared" si="66"/>
        <v>11185</v>
      </c>
      <c r="U160" s="26"/>
    </row>
    <row r="161" spans="1:21">
      <c r="A161" s="14">
        <v>3</v>
      </c>
      <c r="B161" s="14">
        <v>1</v>
      </c>
      <c r="C161" s="14">
        <v>8</v>
      </c>
      <c r="D161" s="14">
        <v>3</v>
      </c>
      <c r="E161" s="14" t="str">
        <f t="shared" si="78"/>
        <v>宅053</v>
      </c>
      <c r="F161" s="14">
        <v>8</v>
      </c>
      <c r="G161" s="14" t="s">
        <v>320</v>
      </c>
      <c r="H161" s="14" t="s">
        <v>321</v>
      </c>
      <c r="I161" s="18">
        <v>85</v>
      </c>
      <c r="J161" s="19">
        <v>84.33</v>
      </c>
      <c r="K161" s="20">
        <f t="shared" si="63"/>
        <v>880.44</v>
      </c>
      <c r="L161" s="21">
        <f t="shared" si="76"/>
        <v>303.6</v>
      </c>
      <c r="M161" s="21">
        <v>30</v>
      </c>
      <c r="N161" s="21">
        <f t="shared" si="77"/>
        <v>60.72</v>
      </c>
      <c r="O161" s="22">
        <f t="shared" si="64"/>
        <v>1274.76</v>
      </c>
      <c r="P161" s="23">
        <v>600</v>
      </c>
      <c r="Q161" s="26">
        <f t="shared" si="65"/>
        <v>1874.76</v>
      </c>
      <c r="R161" s="27"/>
      <c r="S161" s="27"/>
      <c r="T161" s="28">
        <f t="shared" si="66"/>
        <v>10963</v>
      </c>
      <c r="U161" s="26"/>
    </row>
    <row r="162" spans="1:21">
      <c r="A162" s="14">
        <v>4</v>
      </c>
      <c r="B162" s="14">
        <v>2</v>
      </c>
      <c r="C162" s="14">
        <v>1</v>
      </c>
      <c r="D162" s="14">
        <v>3</v>
      </c>
      <c r="E162" s="14" t="s">
        <v>322</v>
      </c>
      <c r="F162" s="14">
        <v>1</v>
      </c>
      <c r="G162" s="14" t="s">
        <v>323</v>
      </c>
      <c r="H162" s="14" t="s">
        <v>324</v>
      </c>
      <c r="I162" s="18">
        <v>130</v>
      </c>
      <c r="J162" s="19">
        <v>130.92</v>
      </c>
      <c r="K162" s="20">
        <f t="shared" si="63"/>
        <v>1366.8</v>
      </c>
      <c r="L162" s="21">
        <f t="shared" si="76"/>
        <v>471.36</v>
      </c>
      <c r="M162" s="21">
        <v>30</v>
      </c>
      <c r="N162" s="21"/>
      <c r="O162" s="22">
        <f t="shared" si="64"/>
        <v>1868.16</v>
      </c>
      <c r="P162" s="23"/>
      <c r="Q162" s="26">
        <f t="shared" si="65"/>
        <v>1868.16</v>
      </c>
      <c r="R162" s="27">
        <f>J162+J163+J164-300</f>
        <v>2.79999999999995</v>
      </c>
      <c r="S162" s="27">
        <f>ROUND(R162*8053,2)</f>
        <v>22548.4</v>
      </c>
      <c r="T162" s="28">
        <f t="shared" si="66"/>
        <v>17020</v>
      </c>
      <c r="U162" s="26">
        <f>Q162+Q163+Q164+S162+T162+T163+T164</f>
        <v>67453.64</v>
      </c>
    </row>
    <row r="163" spans="1:21">
      <c r="A163" s="14">
        <v>4</v>
      </c>
      <c r="B163" s="14">
        <v>2</v>
      </c>
      <c r="C163" s="14">
        <v>1</v>
      </c>
      <c r="D163" s="14">
        <v>2</v>
      </c>
      <c r="E163" s="14" t="str">
        <f t="shared" si="78"/>
        <v>宅054</v>
      </c>
      <c r="F163" s="14">
        <v>1</v>
      </c>
      <c r="G163" s="14" t="s">
        <v>325</v>
      </c>
      <c r="H163" s="14" t="s">
        <v>324</v>
      </c>
      <c r="I163" s="18">
        <v>85</v>
      </c>
      <c r="J163" s="19">
        <v>86.81</v>
      </c>
      <c r="K163" s="20">
        <f t="shared" si="63"/>
        <v>906.24</v>
      </c>
      <c r="L163" s="21">
        <f t="shared" si="76"/>
        <v>312.48</v>
      </c>
      <c r="M163" s="21">
        <v>30</v>
      </c>
      <c r="N163" s="21"/>
      <c r="O163" s="22">
        <f t="shared" si="64"/>
        <v>1248.72</v>
      </c>
      <c r="P163" s="23">
        <v>600</v>
      </c>
      <c r="Q163" s="26">
        <f t="shared" si="65"/>
        <v>1848.72</v>
      </c>
      <c r="R163" s="27"/>
      <c r="S163" s="27"/>
      <c r="T163" s="28">
        <f t="shared" si="66"/>
        <v>11285</v>
      </c>
      <c r="U163" s="26"/>
    </row>
    <row r="164" spans="1:21">
      <c r="A164" s="14">
        <v>4</v>
      </c>
      <c r="B164" s="14">
        <v>2</v>
      </c>
      <c r="C164" s="14">
        <v>1</v>
      </c>
      <c r="D164" s="14">
        <v>1</v>
      </c>
      <c r="E164" s="14" t="str">
        <f t="shared" si="78"/>
        <v>宅054</v>
      </c>
      <c r="F164" s="14">
        <v>1</v>
      </c>
      <c r="G164" s="14" t="s">
        <v>326</v>
      </c>
      <c r="H164" s="14" t="s">
        <v>324</v>
      </c>
      <c r="I164" s="18">
        <v>85</v>
      </c>
      <c r="J164" s="19">
        <v>85.07</v>
      </c>
      <c r="K164" s="20">
        <f t="shared" si="63"/>
        <v>888.12</v>
      </c>
      <c r="L164" s="21">
        <f t="shared" si="76"/>
        <v>306.24</v>
      </c>
      <c r="M164" s="21">
        <v>30</v>
      </c>
      <c r="N164" s="21"/>
      <c r="O164" s="22">
        <f t="shared" si="64"/>
        <v>1224.36</v>
      </c>
      <c r="P164" s="23">
        <v>600</v>
      </c>
      <c r="Q164" s="26">
        <f t="shared" si="65"/>
        <v>1824.36</v>
      </c>
      <c r="R164" s="27"/>
      <c r="S164" s="27"/>
      <c r="T164" s="28">
        <f t="shared" si="66"/>
        <v>11059</v>
      </c>
      <c r="U164" s="26"/>
    </row>
    <row r="165" spans="1:21">
      <c r="A165" s="14">
        <v>4</v>
      </c>
      <c r="B165" s="14">
        <v>2</v>
      </c>
      <c r="C165" s="14">
        <v>5</v>
      </c>
      <c r="D165" s="14">
        <v>3</v>
      </c>
      <c r="E165" s="14" t="s">
        <v>327</v>
      </c>
      <c r="F165" s="14">
        <v>5</v>
      </c>
      <c r="G165" s="14" t="s">
        <v>328</v>
      </c>
      <c r="H165" s="14" t="s">
        <v>329</v>
      </c>
      <c r="I165" s="18">
        <v>130</v>
      </c>
      <c r="J165" s="19">
        <v>130.92</v>
      </c>
      <c r="K165" s="20">
        <f t="shared" si="63"/>
        <v>1366.8</v>
      </c>
      <c r="L165" s="21">
        <f t="shared" si="76"/>
        <v>471.36</v>
      </c>
      <c r="M165" s="21">
        <v>30</v>
      </c>
      <c r="N165" s="21">
        <f t="shared" ref="N165:N198" si="79">ROUND(J165*0.06,2)*12</f>
        <v>94.32</v>
      </c>
      <c r="O165" s="22">
        <f t="shared" si="64"/>
        <v>1962.48</v>
      </c>
      <c r="P165" s="23"/>
      <c r="Q165" s="26">
        <f t="shared" si="65"/>
        <v>1962.48</v>
      </c>
      <c r="R165" s="27">
        <f>J165+J166+J167-300</f>
        <v>2.79999999999995</v>
      </c>
      <c r="S165" s="27">
        <f>ROUND(R165*8053,2)</f>
        <v>22548.4</v>
      </c>
      <c r="T165" s="28">
        <f t="shared" si="66"/>
        <v>17020</v>
      </c>
      <c r="U165" s="26">
        <f>Q165+Q166+Q167+S165+T165+T166+T167</f>
        <v>67671.68</v>
      </c>
    </row>
    <row r="166" spans="1:21">
      <c r="A166" s="14">
        <v>4</v>
      </c>
      <c r="B166" s="14">
        <v>2</v>
      </c>
      <c r="C166" s="14">
        <v>5</v>
      </c>
      <c r="D166" s="14">
        <v>2</v>
      </c>
      <c r="E166" s="14" t="str">
        <f t="shared" ref="E166:E170" si="80">E165</f>
        <v>宅055</v>
      </c>
      <c r="F166" s="14">
        <v>5</v>
      </c>
      <c r="G166" s="14" t="s">
        <v>330</v>
      </c>
      <c r="H166" s="14" t="s">
        <v>329</v>
      </c>
      <c r="I166" s="18">
        <v>85</v>
      </c>
      <c r="J166" s="19">
        <v>86.81</v>
      </c>
      <c r="K166" s="20">
        <f t="shared" si="63"/>
        <v>906.24</v>
      </c>
      <c r="L166" s="21">
        <f t="shared" si="76"/>
        <v>312.48</v>
      </c>
      <c r="M166" s="21">
        <v>30</v>
      </c>
      <c r="N166" s="21">
        <f t="shared" si="79"/>
        <v>62.52</v>
      </c>
      <c r="O166" s="22">
        <f t="shared" si="64"/>
        <v>1311.24</v>
      </c>
      <c r="P166" s="23">
        <v>600</v>
      </c>
      <c r="Q166" s="26">
        <f t="shared" si="65"/>
        <v>1911.24</v>
      </c>
      <c r="R166" s="27"/>
      <c r="S166" s="27"/>
      <c r="T166" s="28">
        <f t="shared" si="66"/>
        <v>11285</v>
      </c>
      <c r="U166" s="26"/>
    </row>
    <row r="167" spans="1:21">
      <c r="A167" s="14">
        <v>4</v>
      </c>
      <c r="B167" s="14">
        <v>2</v>
      </c>
      <c r="C167" s="14">
        <v>5</v>
      </c>
      <c r="D167" s="14">
        <v>1</v>
      </c>
      <c r="E167" s="14" t="str">
        <f t="shared" si="80"/>
        <v>宅055</v>
      </c>
      <c r="F167" s="14">
        <v>5</v>
      </c>
      <c r="G167" s="14" t="s">
        <v>331</v>
      </c>
      <c r="H167" s="14" t="s">
        <v>329</v>
      </c>
      <c r="I167" s="18">
        <v>85</v>
      </c>
      <c r="J167" s="19">
        <v>85.07</v>
      </c>
      <c r="K167" s="20">
        <f t="shared" si="63"/>
        <v>888.12</v>
      </c>
      <c r="L167" s="21">
        <f t="shared" si="76"/>
        <v>306.24</v>
      </c>
      <c r="M167" s="21">
        <v>30</v>
      </c>
      <c r="N167" s="21">
        <f t="shared" si="79"/>
        <v>61.2</v>
      </c>
      <c r="O167" s="22">
        <f t="shared" si="64"/>
        <v>1285.56</v>
      </c>
      <c r="P167" s="23">
        <v>600</v>
      </c>
      <c r="Q167" s="26">
        <f t="shared" si="65"/>
        <v>1885.56</v>
      </c>
      <c r="R167" s="27"/>
      <c r="S167" s="27"/>
      <c r="T167" s="28">
        <f t="shared" si="66"/>
        <v>11059</v>
      </c>
      <c r="U167" s="26"/>
    </row>
    <row r="168" spans="1:21">
      <c r="A168" s="14">
        <v>4</v>
      </c>
      <c r="B168" s="14">
        <v>1</v>
      </c>
      <c r="C168" s="14">
        <v>10</v>
      </c>
      <c r="D168" s="14">
        <v>1</v>
      </c>
      <c r="E168" s="14" t="s">
        <v>332</v>
      </c>
      <c r="F168" s="14">
        <v>10</v>
      </c>
      <c r="G168" s="14" t="s">
        <v>333</v>
      </c>
      <c r="H168" s="14" t="s">
        <v>334</v>
      </c>
      <c r="I168" s="18">
        <v>130</v>
      </c>
      <c r="J168" s="19">
        <v>130.92</v>
      </c>
      <c r="K168" s="20">
        <f t="shared" si="63"/>
        <v>1366.8</v>
      </c>
      <c r="L168" s="21">
        <f t="shared" si="76"/>
        <v>471.36</v>
      </c>
      <c r="M168" s="21">
        <v>30</v>
      </c>
      <c r="N168" s="21">
        <f t="shared" si="79"/>
        <v>94.32</v>
      </c>
      <c r="O168" s="22">
        <f t="shared" si="64"/>
        <v>1962.48</v>
      </c>
      <c r="P168" s="23"/>
      <c r="Q168" s="26">
        <f t="shared" si="65"/>
        <v>1962.48</v>
      </c>
      <c r="R168" s="27">
        <f>J168+J169+J170-300</f>
        <v>2.79999999999995</v>
      </c>
      <c r="S168" s="27">
        <f>ROUND(R168*8053,2)</f>
        <v>22548.4</v>
      </c>
      <c r="T168" s="28">
        <f t="shared" si="66"/>
        <v>17020</v>
      </c>
      <c r="U168" s="26">
        <f>Q168+Q169+Q170+S168+T168+T169+T170</f>
        <v>67671.68</v>
      </c>
    </row>
    <row r="169" spans="1:21">
      <c r="A169" s="14">
        <v>4</v>
      </c>
      <c r="B169" s="14">
        <v>1</v>
      </c>
      <c r="C169" s="14">
        <v>10</v>
      </c>
      <c r="D169" s="14">
        <v>2</v>
      </c>
      <c r="E169" s="14" t="str">
        <f t="shared" si="80"/>
        <v>宅056</v>
      </c>
      <c r="F169" s="14">
        <v>10</v>
      </c>
      <c r="G169" s="14" t="s">
        <v>335</v>
      </c>
      <c r="H169" s="14" t="s">
        <v>334</v>
      </c>
      <c r="I169" s="18">
        <v>85</v>
      </c>
      <c r="J169" s="19">
        <v>86.81</v>
      </c>
      <c r="K169" s="20">
        <f t="shared" si="63"/>
        <v>906.24</v>
      </c>
      <c r="L169" s="21">
        <f t="shared" si="76"/>
        <v>312.48</v>
      </c>
      <c r="M169" s="21">
        <v>30</v>
      </c>
      <c r="N169" s="21">
        <f t="shared" si="79"/>
        <v>62.52</v>
      </c>
      <c r="O169" s="22">
        <f t="shared" si="64"/>
        <v>1311.24</v>
      </c>
      <c r="P169" s="23">
        <v>600</v>
      </c>
      <c r="Q169" s="26">
        <f t="shared" si="65"/>
        <v>1911.24</v>
      </c>
      <c r="R169" s="27"/>
      <c r="S169" s="27"/>
      <c r="T169" s="28">
        <f t="shared" si="66"/>
        <v>11285</v>
      </c>
      <c r="U169" s="26"/>
    </row>
    <row r="170" spans="1:21">
      <c r="A170" s="14">
        <v>4</v>
      </c>
      <c r="B170" s="14">
        <v>1</v>
      </c>
      <c r="C170" s="14">
        <v>10</v>
      </c>
      <c r="D170" s="14">
        <v>3</v>
      </c>
      <c r="E170" s="14" t="str">
        <f t="shared" si="80"/>
        <v>宅056</v>
      </c>
      <c r="F170" s="14">
        <v>10</v>
      </c>
      <c r="G170" s="14" t="s">
        <v>336</v>
      </c>
      <c r="H170" s="14" t="s">
        <v>337</v>
      </c>
      <c r="I170" s="18">
        <v>85</v>
      </c>
      <c r="J170" s="19">
        <v>85.07</v>
      </c>
      <c r="K170" s="20">
        <f t="shared" si="63"/>
        <v>888.12</v>
      </c>
      <c r="L170" s="21">
        <f t="shared" si="76"/>
        <v>306.24</v>
      </c>
      <c r="M170" s="21">
        <v>30</v>
      </c>
      <c r="N170" s="21">
        <f t="shared" si="79"/>
        <v>61.2</v>
      </c>
      <c r="O170" s="22">
        <f t="shared" si="64"/>
        <v>1285.56</v>
      </c>
      <c r="P170" s="23">
        <v>600</v>
      </c>
      <c r="Q170" s="26">
        <f t="shared" si="65"/>
        <v>1885.56</v>
      </c>
      <c r="R170" s="27"/>
      <c r="S170" s="27"/>
      <c r="T170" s="28">
        <f t="shared" si="66"/>
        <v>11059</v>
      </c>
      <c r="U170" s="26"/>
    </row>
    <row r="171" spans="1:21">
      <c r="A171" s="14">
        <v>5</v>
      </c>
      <c r="B171" s="14">
        <v>2</v>
      </c>
      <c r="C171" s="14">
        <v>11</v>
      </c>
      <c r="D171" s="14">
        <v>2</v>
      </c>
      <c r="E171" s="14" t="s">
        <v>338</v>
      </c>
      <c r="F171" s="14">
        <v>11</v>
      </c>
      <c r="G171" s="14" t="s">
        <v>339</v>
      </c>
      <c r="H171" s="14" t="s">
        <v>340</v>
      </c>
      <c r="I171" s="18">
        <v>130</v>
      </c>
      <c r="J171" s="19">
        <v>130.98</v>
      </c>
      <c r="K171" s="20">
        <f t="shared" si="63"/>
        <v>1367.4</v>
      </c>
      <c r="L171" s="21">
        <f t="shared" si="76"/>
        <v>471.48</v>
      </c>
      <c r="M171" s="21">
        <v>30</v>
      </c>
      <c r="N171" s="21">
        <f t="shared" si="79"/>
        <v>94.32</v>
      </c>
      <c r="O171" s="22">
        <f t="shared" si="64"/>
        <v>1963.2</v>
      </c>
      <c r="P171" s="23"/>
      <c r="Q171" s="26">
        <f t="shared" si="65"/>
        <v>1963.2</v>
      </c>
      <c r="R171" s="27">
        <f>J171+J172+J173-300</f>
        <v>2.93000000000001</v>
      </c>
      <c r="S171" s="27">
        <f>ROUND(R171*8053,2)</f>
        <v>23595.29</v>
      </c>
      <c r="T171" s="28">
        <f t="shared" si="66"/>
        <v>17027</v>
      </c>
      <c r="U171" s="26">
        <f>Q171+Q172+Q173+S171+T171+T172+T173</f>
        <v>68736.49</v>
      </c>
    </row>
    <row r="172" spans="1:21">
      <c r="A172" s="14">
        <v>5</v>
      </c>
      <c r="B172" s="14">
        <v>2</v>
      </c>
      <c r="C172" s="14">
        <v>11</v>
      </c>
      <c r="D172" s="14">
        <v>3</v>
      </c>
      <c r="E172" s="14" t="str">
        <f t="shared" ref="E172:E176" si="81">E171</f>
        <v>宅058</v>
      </c>
      <c r="F172" s="14">
        <v>11</v>
      </c>
      <c r="G172" s="14" t="s">
        <v>341</v>
      </c>
      <c r="H172" s="14" t="s">
        <v>342</v>
      </c>
      <c r="I172" s="18">
        <v>85</v>
      </c>
      <c r="J172" s="19">
        <v>86.84</v>
      </c>
      <c r="K172" s="20">
        <f t="shared" si="63"/>
        <v>906.6</v>
      </c>
      <c r="L172" s="21">
        <f t="shared" si="76"/>
        <v>312.6</v>
      </c>
      <c r="M172" s="21">
        <v>30</v>
      </c>
      <c r="N172" s="21">
        <f t="shared" si="79"/>
        <v>62.52</v>
      </c>
      <c r="O172" s="22">
        <f t="shared" si="64"/>
        <v>1311.72</v>
      </c>
      <c r="P172" s="23">
        <v>600</v>
      </c>
      <c r="Q172" s="26">
        <f t="shared" si="65"/>
        <v>1911.72</v>
      </c>
      <c r="R172" s="27"/>
      <c r="S172" s="27"/>
      <c r="T172" s="28">
        <f t="shared" si="66"/>
        <v>11289</v>
      </c>
      <c r="U172" s="26"/>
    </row>
    <row r="173" spans="1:21">
      <c r="A173" s="14">
        <v>5</v>
      </c>
      <c r="B173" s="14">
        <v>2</v>
      </c>
      <c r="C173" s="14">
        <v>11</v>
      </c>
      <c r="D173" s="14">
        <v>1</v>
      </c>
      <c r="E173" s="14" t="str">
        <f t="shared" si="81"/>
        <v>宅058</v>
      </c>
      <c r="F173" s="14">
        <v>11</v>
      </c>
      <c r="G173" s="14" t="s">
        <v>343</v>
      </c>
      <c r="H173" s="14" t="s">
        <v>342</v>
      </c>
      <c r="I173" s="18">
        <v>85</v>
      </c>
      <c r="J173" s="19">
        <v>85.11</v>
      </c>
      <c r="K173" s="20">
        <f t="shared" si="63"/>
        <v>888.6</v>
      </c>
      <c r="L173" s="21">
        <f t="shared" si="76"/>
        <v>306.36</v>
      </c>
      <c r="M173" s="21">
        <v>30</v>
      </c>
      <c r="N173" s="21">
        <f t="shared" si="79"/>
        <v>61.32</v>
      </c>
      <c r="O173" s="22">
        <f t="shared" si="64"/>
        <v>1286.28</v>
      </c>
      <c r="P173" s="23">
        <v>600</v>
      </c>
      <c r="Q173" s="26">
        <f t="shared" si="65"/>
        <v>1886.28</v>
      </c>
      <c r="R173" s="27"/>
      <c r="S173" s="27"/>
      <c r="T173" s="28">
        <f t="shared" si="66"/>
        <v>11064</v>
      </c>
      <c r="U173" s="26"/>
    </row>
    <row r="174" spans="1:21">
      <c r="A174" s="14">
        <v>5</v>
      </c>
      <c r="B174" s="14">
        <v>2</v>
      </c>
      <c r="C174" s="14">
        <v>12</v>
      </c>
      <c r="D174" s="14">
        <v>3</v>
      </c>
      <c r="E174" s="14" t="s">
        <v>344</v>
      </c>
      <c r="F174" s="14">
        <v>12</v>
      </c>
      <c r="G174" s="14" t="s">
        <v>345</v>
      </c>
      <c r="H174" s="14" t="s">
        <v>346</v>
      </c>
      <c r="I174" s="18">
        <v>130</v>
      </c>
      <c r="J174" s="19">
        <v>130.98</v>
      </c>
      <c r="K174" s="20">
        <f t="shared" si="63"/>
        <v>1367.4</v>
      </c>
      <c r="L174" s="21">
        <f t="shared" ref="L174:L179" si="82">ROUND(J174*0.35,2)*12</f>
        <v>550.08</v>
      </c>
      <c r="M174" s="21">
        <v>30</v>
      </c>
      <c r="N174" s="21">
        <f t="shared" si="79"/>
        <v>94.32</v>
      </c>
      <c r="O174" s="22">
        <f t="shared" si="64"/>
        <v>2041.8</v>
      </c>
      <c r="P174" s="23"/>
      <c r="Q174" s="26">
        <f t="shared" si="65"/>
        <v>2041.8</v>
      </c>
      <c r="R174" s="27">
        <f>J174+J175+J176-300</f>
        <v>2.93000000000001</v>
      </c>
      <c r="S174" s="27">
        <f>ROUND(R174*8053,2)</f>
        <v>23595.29</v>
      </c>
      <c r="T174" s="28">
        <f t="shared" si="66"/>
        <v>17027</v>
      </c>
      <c r="U174" s="26">
        <f>Q174+Q175+Q176+S174+T174+T175+T176</f>
        <v>68918.29</v>
      </c>
    </row>
    <row r="175" spans="1:21">
      <c r="A175" s="14">
        <v>5</v>
      </c>
      <c r="B175" s="14">
        <v>2</v>
      </c>
      <c r="C175" s="14">
        <v>12</v>
      </c>
      <c r="D175" s="14">
        <v>2</v>
      </c>
      <c r="E175" s="14" t="str">
        <f t="shared" si="81"/>
        <v>宅059</v>
      </c>
      <c r="F175" s="14">
        <v>12</v>
      </c>
      <c r="G175" s="14" t="s">
        <v>347</v>
      </c>
      <c r="H175" s="14" t="s">
        <v>348</v>
      </c>
      <c r="I175" s="18">
        <v>85</v>
      </c>
      <c r="J175" s="19">
        <v>86.84</v>
      </c>
      <c r="K175" s="20">
        <f t="shared" si="63"/>
        <v>906.6</v>
      </c>
      <c r="L175" s="21">
        <f t="shared" si="82"/>
        <v>364.68</v>
      </c>
      <c r="M175" s="21">
        <v>30</v>
      </c>
      <c r="N175" s="21">
        <f t="shared" si="79"/>
        <v>62.52</v>
      </c>
      <c r="O175" s="22">
        <f t="shared" si="64"/>
        <v>1363.8</v>
      </c>
      <c r="P175" s="23">
        <v>600</v>
      </c>
      <c r="Q175" s="26">
        <f t="shared" si="65"/>
        <v>1963.8</v>
      </c>
      <c r="R175" s="27"/>
      <c r="S175" s="27"/>
      <c r="T175" s="28">
        <f t="shared" si="66"/>
        <v>11289</v>
      </c>
      <c r="U175" s="26"/>
    </row>
    <row r="176" spans="1:21">
      <c r="A176" s="14">
        <v>5</v>
      </c>
      <c r="B176" s="14">
        <v>2</v>
      </c>
      <c r="C176" s="14">
        <v>12</v>
      </c>
      <c r="D176" s="14">
        <v>1</v>
      </c>
      <c r="E176" s="14" t="str">
        <f t="shared" si="81"/>
        <v>宅059</v>
      </c>
      <c r="F176" s="14">
        <v>12</v>
      </c>
      <c r="G176" s="14" t="s">
        <v>349</v>
      </c>
      <c r="H176" s="14" t="s">
        <v>348</v>
      </c>
      <c r="I176" s="18">
        <v>85</v>
      </c>
      <c r="J176" s="19">
        <v>85.11</v>
      </c>
      <c r="K176" s="20">
        <f t="shared" si="63"/>
        <v>888.6</v>
      </c>
      <c r="L176" s="21">
        <f t="shared" si="82"/>
        <v>357.48</v>
      </c>
      <c r="M176" s="21">
        <v>30</v>
      </c>
      <c r="N176" s="21">
        <f t="shared" si="79"/>
        <v>61.32</v>
      </c>
      <c r="O176" s="22">
        <f t="shared" si="64"/>
        <v>1337.4</v>
      </c>
      <c r="P176" s="23">
        <v>600</v>
      </c>
      <c r="Q176" s="26">
        <f t="shared" si="65"/>
        <v>1937.4</v>
      </c>
      <c r="R176" s="27"/>
      <c r="S176" s="27"/>
      <c r="T176" s="28">
        <f t="shared" si="66"/>
        <v>11064</v>
      </c>
      <c r="U176" s="26"/>
    </row>
    <row r="177" spans="1:21">
      <c r="A177" s="14">
        <v>4</v>
      </c>
      <c r="B177" s="14">
        <v>2</v>
      </c>
      <c r="C177" s="14">
        <v>15</v>
      </c>
      <c r="D177" s="14">
        <v>3</v>
      </c>
      <c r="E177" s="14" t="s">
        <v>350</v>
      </c>
      <c r="F177" s="14">
        <v>15</v>
      </c>
      <c r="G177" s="14" t="s">
        <v>351</v>
      </c>
      <c r="H177" s="14" t="s">
        <v>352</v>
      </c>
      <c r="I177" s="18">
        <v>130</v>
      </c>
      <c r="J177" s="19">
        <v>130.92</v>
      </c>
      <c r="K177" s="20">
        <f t="shared" si="63"/>
        <v>1366.8</v>
      </c>
      <c r="L177" s="21">
        <f t="shared" si="82"/>
        <v>549.84</v>
      </c>
      <c r="M177" s="21">
        <v>30</v>
      </c>
      <c r="N177" s="21">
        <f t="shared" si="79"/>
        <v>94.32</v>
      </c>
      <c r="O177" s="22">
        <f t="shared" si="64"/>
        <v>2040.96</v>
      </c>
      <c r="P177" s="23"/>
      <c r="Q177" s="26">
        <f t="shared" si="65"/>
        <v>2040.96</v>
      </c>
      <c r="R177" s="27">
        <f>J177+J178+J179-300</f>
        <v>2.79999999999995</v>
      </c>
      <c r="S177" s="27">
        <f>ROUND(R177*8053,2)</f>
        <v>22548.4</v>
      </c>
      <c r="T177" s="28">
        <f t="shared" si="66"/>
        <v>17020</v>
      </c>
      <c r="U177" s="26">
        <f>Q177+Q178+Q179+S177+T177+T178+T179</f>
        <v>67853.24</v>
      </c>
    </row>
    <row r="178" spans="1:21">
      <c r="A178" s="14">
        <v>4</v>
      </c>
      <c r="B178" s="14">
        <v>2</v>
      </c>
      <c r="C178" s="14">
        <v>15</v>
      </c>
      <c r="D178" s="14">
        <v>2</v>
      </c>
      <c r="E178" s="14" t="str">
        <f t="shared" ref="E178:E182" si="83">E177</f>
        <v>宅060</v>
      </c>
      <c r="F178" s="14">
        <v>15</v>
      </c>
      <c r="G178" s="14" t="s">
        <v>353</v>
      </c>
      <c r="H178" s="14" t="s">
        <v>354</v>
      </c>
      <c r="I178" s="18">
        <v>85</v>
      </c>
      <c r="J178" s="19">
        <v>86.81</v>
      </c>
      <c r="K178" s="20">
        <f t="shared" si="63"/>
        <v>906.24</v>
      </c>
      <c r="L178" s="21">
        <f t="shared" si="82"/>
        <v>364.56</v>
      </c>
      <c r="M178" s="21">
        <v>30</v>
      </c>
      <c r="N178" s="21">
        <f t="shared" si="79"/>
        <v>62.52</v>
      </c>
      <c r="O178" s="22">
        <f t="shared" si="64"/>
        <v>1363.32</v>
      </c>
      <c r="P178" s="23">
        <v>600</v>
      </c>
      <c r="Q178" s="26">
        <f t="shared" si="65"/>
        <v>1963.32</v>
      </c>
      <c r="R178" s="27"/>
      <c r="S178" s="27"/>
      <c r="T178" s="28">
        <f t="shared" si="66"/>
        <v>11285</v>
      </c>
      <c r="U178" s="26"/>
    </row>
    <row r="179" spans="1:21">
      <c r="A179" s="14">
        <v>4</v>
      </c>
      <c r="B179" s="14">
        <v>2</v>
      </c>
      <c r="C179" s="14">
        <v>15</v>
      </c>
      <c r="D179" s="14">
        <v>1</v>
      </c>
      <c r="E179" s="14" t="str">
        <f t="shared" si="83"/>
        <v>宅060</v>
      </c>
      <c r="F179" s="14">
        <v>15</v>
      </c>
      <c r="G179" s="14" t="s">
        <v>355</v>
      </c>
      <c r="H179" s="14" t="s">
        <v>356</v>
      </c>
      <c r="I179" s="18">
        <v>85</v>
      </c>
      <c r="J179" s="19">
        <v>85.07</v>
      </c>
      <c r="K179" s="20">
        <f t="shared" si="63"/>
        <v>888.12</v>
      </c>
      <c r="L179" s="21">
        <f t="shared" si="82"/>
        <v>357.24</v>
      </c>
      <c r="M179" s="21">
        <v>30</v>
      </c>
      <c r="N179" s="21">
        <f t="shared" si="79"/>
        <v>61.2</v>
      </c>
      <c r="O179" s="22">
        <f t="shared" si="64"/>
        <v>1336.56</v>
      </c>
      <c r="P179" s="23">
        <v>600</v>
      </c>
      <c r="Q179" s="26">
        <f t="shared" si="65"/>
        <v>1936.56</v>
      </c>
      <c r="R179" s="27"/>
      <c r="S179" s="27"/>
      <c r="T179" s="28">
        <f t="shared" si="66"/>
        <v>11059</v>
      </c>
      <c r="U179" s="26"/>
    </row>
    <row r="180" spans="1:21">
      <c r="A180" s="14">
        <v>3</v>
      </c>
      <c r="B180" s="14">
        <v>2</v>
      </c>
      <c r="C180" s="14">
        <v>10</v>
      </c>
      <c r="D180" s="14">
        <v>3</v>
      </c>
      <c r="E180" s="14" t="s">
        <v>357</v>
      </c>
      <c r="F180" s="14">
        <v>10</v>
      </c>
      <c r="G180" s="14" t="s">
        <v>358</v>
      </c>
      <c r="H180" s="14" t="s">
        <v>359</v>
      </c>
      <c r="I180" s="18">
        <v>130</v>
      </c>
      <c r="J180" s="19">
        <v>129.77</v>
      </c>
      <c r="K180" s="20">
        <f t="shared" si="63"/>
        <v>1354.8</v>
      </c>
      <c r="L180" s="21">
        <f>ROUND(J180*0.3,2)*12</f>
        <v>467.16</v>
      </c>
      <c r="M180" s="21">
        <v>30</v>
      </c>
      <c r="N180" s="21">
        <f t="shared" si="79"/>
        <v>93.48</v>
      </c>
      <c r="O180" s="22">
        <f t="shared" si="64"/>
        <v>1945.44</v>
      </c>
      <c r="P180" s="23"/>
      <c r="Q180" s="26">
        <f t="shared" si="65"/>
        <v>1945.44</v>
      </c>
      <c r="R180" s="27">
        <f>J180+J181+J182-300</f>
        <v>0.910000000000025</v>
      </c>
      <c r="S180" s="27">
        <f>ROUND(R180*8053,2)</f>
        <v>7328.23</v>
      </c>
      <c r="T180" s="28">
        <f t="shared" si="66"/>
        <v>16870</v>
      </c>
      <c r="U180" s="26">
        <f>Q180+Q181+Q182+S180+T180+T181+T182</f>
        <v>52229.75</v>
      </c>
    </row>
    <row r="181" spans="1:21">
      <c r="A181" s="14">
        <v>4</v>
      </c>
      <c r="B181" s="14">
        <v>1</v>
      </c>
      <c r="C181" s="14">
        <v>15</v>
      </c>
      <c r="D181" s="14">
        <v>1</v>
      </c>
      <c r="E181" s="14" t="str">
        <f t="shared" si="83"/>
        <v>宅061</v>
      </c>
      <c r="F181" s="14">
        <v>15</v>
      </c>
      <c r="G181" s="14" t="s">
        <v>360</v>
      </c>
      <c r="H181" s="14" t="s">
        <v>361</v>
      </c>
      <c r="I181" s="18">
        <v>85</v>
      </c>
      <c r="J181" s="19">
        <v>86.81</v>
      </c>
      <c r="K181" s="20">
        <f t="shared" si="63"/>
        <v>906.24</v>
      </c>
      <c r="L181" s="21">
        <f t="shared" ref="L181:L198" si="84">ROUND(J181*0.35,2)*12</f>
        <v>364.56</v>
      </c>
      <c r="M181" s="21">
        <v>30</v>
      </c>
      <c r="N181" s="21">
        <f t="shared" si="79"/>
        <v>62.52</v>
      </c>
      <c r="O181" s="22">
        <f t="shared" si="64"/>
        <v>1363.32</v>
      </c>
      <c r="P181" s="23">
        <v>600</v>
      </c>
      <c r="Q181" s="26">
        <f t="shared" si="65"/>
        <v>1963.32</v>
      </c>
      <c r="R181" s="27"/>
      <c r="S181" s="27"/>
      <c r="T181" s="28">
        <f t="shared" si="66"/>
        <v>11285</v>
      </c>
      <c r="U181" s="26"/>
    </row>
    <row r="182" spans="1:21">
      <c r="A182" s="14">
        <v>3</v>
      </c>
      <c r="B182" s="14">
        <v>2</v>
      </c>
      <c r="C182" s="14">
        <v>10</v>
      </c>
      <c r="D182" s="14">
        <v>1</v>
      </c>
      <c r="E182" s="14" t="str">
        <f t="shared" si="83"/>
        <v>宅061</v>
      </c>
      <c r="F182" s="14">
        <v>10</v>
      </c>
      <c r="G182" s="14" t="s">
        <v>362</v>
      </c>
      <c r="H182" s="14" t="s">
        <v>363</v>
      </c>
      <c r="I182" s="18">
        <v>85</v>
      </c>
      <c r="J182" s="19">
        <v>84.33</v>
      </c>
      <c r="K182" s="20">
        <f t="shared" si="63"/>
        <v>880.44</v>
      </c>
      <c r="L182" s="21">
        <f>ROUND(J182*0.3,2)*12</f>
        <v>303.6</v>
      </c>
      <c r="M182" s="21">
        <v>30</v>
      </c>
      <c r="N182" s="21">
        <f t="shared" si="79"/>
        <v>60.72</v>
      </c>
      <c r="O182" s="22">
        <f t="shared" si="64"/>
        <v>1274.76</v>
      </c>
      <c r="P182" s="23">
        <v>600</v>
      </c>
      <c r="Q182" s="26">
        <f t="shared" si="65"/>
        <v>1874.76</v>
      </c>
      <c r="R182" s="27"/>
      <c r="S182" s="27"/>
      <c r="T182" s="28">
        <f t="shared" si="66"/>
        <v>10963</v>
      </c>
      <c r="U182" s="26"/>
    </row>
    <row r="183" spans="1:21">
      <c r="A183" s="14">
        <v>6</v>
      </c>
      <c r="B183" s="14">
        <v>2</v>
      </c>
      <c r="C183" s="14">
        <v>17</v>
      </c>
      <c r="D183" s="14">
        <v>1</v>
      </c>
      <c r="E183" s="14" t="s">
        <v>364</v>
      </c>
      <c r="F183" s="14">
        <v>17</v>
      </c>
      <c r="G183" s="14" t="s">
        <v>365</v>
      </c>
      <c r="H183" s="14" t="s">
        <v>366</v>
      </c>
      <c r="I183" s="18">
        <v>130</v>
      </c>
      <c r="J183" s="19">
        <v>130.42</v>
      </c>
      <c r="K183" s="20">
        <f t="shared" si="63"/>
        <v>1361.64</v>
      </c>
      <c r="L183" s="21">
        <f t="shared" si="84"/>
        <v>547.8</v>
      </c>
      <c r="M183" s="21">
        <v>30</v>
      </c>
      <c r="N183" s="21">
        <f t="shared" si="79"/>
        <v>93.96</v>
      </c>
      <c r="O183" s="22">
        <f t="shared" si="64"/>
        <v>2033.4</v>
      </c>
      <c r="P183" s="23"/>
      <c r="Q183" s="26">
        <f t="shared" si="65"/>
        <v>2033.4</v>
      </c>
      <c r="R183" s="27">
        <f>J183+J184+J185-300</f>
        <v>1.63999999999999</v>
      </c>
      <c r="S183" s="27">
        <f>ROUND(R183*8053,2)</f>
        <v>13206.92</v>
      </c>
      <c r="T183" s="28">
        <f t="shared" si="66"/>
        <v>16955</v>
      </c>
      <c r="U183" s="26">
        <f>Q183+Q184+Q185+S183+T183+T184+T185</f>
        <v>58344.24</v>
      </c>
    </row>
    <row r="184" spans="1:21">
      <c r="A184" s="14">
        <v>6</v>
      </c>
      <c r="B184" s="14">
        <v>2</v>
      </c>
      <c r="C184" s="14">
        <v>17</v>
      </c>
      <c r="D184" s="14">
        <v>2</v>
      </c>
      <c r="E184" s="14" t="str">
        <f t="shared" ref="E184:E188" si="85">E183</f>
        <v>宅062</v>
      </c>
      <c r="F184" s="14">
        <v>17</v>
      </c>
      <c r="G184" s="14" t="s">
        <v>367</v>
      </c>
      <c r="H184" s="14" t="s">
        <v>366</v>
      </c>
      <c r="I184" s="18">
        <v>85</v>
      </c>
      <c r="J184" s="19">
        <v>86.47</v>
      </c>
      <c r="K184" s="20">
        <f t="shared" si="63"/>
        <v>902.76</v>
      </c>
      <c r="L184" s="21">
        <f t="shared" si="84"/>
        <v>363.12</v>
      </c>
      <c r="M184" s="21">
        <v>30</v>
      </c>
      <c r="N184" s="21">
        <f t="shared" si="79"/>
        <v>62.28</v>
      </c>
      <c r="O184" s="22">
        <f t="shared" si="64"/>
        <v>1358.16</v>
      </c>
      <c r="P184" s="23">
        <v>600</v>
      </c>
      <c r="Q184" s="26">
        <f t="shared" si="65"/>
        <v>1958.16</v>
      </c>
      <c r="R184" s="27"/>
      <c r="S184" s="27"/>
      <c r="T184" s="28">
        <f t="shared" si="66"/>
        <v>11241</v>
      </c>
      <c r="U184" s="26"/>
    </row>
    <row r="185" spans="1:21">
      <c r="A185" s="14">
        <v>6</v>
      </c>
      <c r="B185" s="14">
        <v>2</v>
      </c>
      <c r="C185" s="14">
        <v>17</v>
      </c>
      <c r="D185" s="14">
        <v>1</v>
      </c>
      <c r="E185" s="14" t="str">
        <f t="shared" si="85"/>
        <v>宅062</v>
      </c>
      <c r="F185" s="14">
        <v>17</v>
      </c>
      <c r="G185" s="14" t="s">
        <v>368</v>
      </c>
      <c r="H185" s="14" t="s">
        <v>366</v>
      </c>
      <c r="I185" s="18">
        <v>85</v>
      </c>
      <c r="J185" s="19">
        <v>84.75</v>
      </c>
      <c r="K185" s="20">
        <f t="shared" si="63"/>
        <v>884.76</v>
      </c>
      <c r="L185" s="21">
        <f t="shared" si="84"/>
        <v>355.92</v>
      </c>
      <c r="M185" s="21">
        <v>30</v>
      </c>
      <c r="N185" s="21">
        <f t="shared" si="79"/>
        <v>61.08</v>
      </c>
      <c r="O185" s="22">
        <f t="shared" si="64"/>
        <v>1331.76</v>
      </c>
      <c r="P185" s="23">
        <v>600</v>
      </c>
      <c r="Q185" s="26">
        <f t="shared" si="65"/>
        <v>1931.76</v>
      </c>
      <c r="R185" s="27"/>
      <c r="S185" s="27"/>
      <c r="T185" s="28">
        <f t="shared" si="66"/>
        <v>11018</v>
      </c>
      <c r="U185" s="26"/>
    </row>
    <row r="186" spans="1:21">
      <c r="A186" s="14">
        <v>3</v>
      </c>
      <c r="B186" s="14">
        <v>1</v>
      </c>
      <c r="C186" s="14">
        <v>17</v>
      </c>
      <c r="D186" s="14">
        <v>1</v>
      </c>
      <c r="E186" s="14" t="s">
        <v>369</v>
      </c>
      <c r="F186" s="14">
        <v>17</v>
      </c>
      <c r="G186" s="14" t="s">
        <v>370</v>
      </c>
      <c r="H186" s="14" t="s">
        <v>371</v>
      </c>
      <c r="I186" s="18">
        <v>130</v>
      </c>
      <c r="J186" s="19">
        <v>129.77</v>
      </c>
      <c r="K186" s="20">
        <f t="shared" si="63"/>
        <v>1354.8</v>
      </c>
      <c r="L186" s="21">
        <f t="shared" si="84"/>
        <v>545.04</v>
      </c>
      <c r="M186" s="21">
        <v>30</v>
      </c>
      <c r="N186" s="21">
        <f t="shared" si="79"/>
        <v>93.48</v>
      </c>
      <c r="O186" s="22">
        <f t="shared" si="64"/>
        <v>2023.32</v>
      </c>
      <c r="P186" s="23"/>
      <c r="Q186" s="26">
        <f t="shared" si="65"/>
        <v>2023.32</v>
      </c>
      <c r="R186" s="27">
        <f>J186+J187+J188-300</f>
        <v>0.139999999999986</v>
      </c>
      <c r="S186" s="27">
        <f>ROUND(R186*8053,2)</f>
        <v>1127.42</v>
      </c>
      <c r="T186" s="28">
        <f t="shared" si="66"/>
        <v>16870</v>
      </c>
      <c r="U186" s="26">
        <f>Q186+Q187+Q188+S186+T186+T187+T188</f>
        <v>46045.58</v>
      </c>
    </row>
    <row r="187" spans="1:21">
      <c r="A187" s="14">
        <v>3</v>
      </c>
      <c r="B187" s="14">
        <v>1</v>
      </c>
      <c r="C187" s="14">
        <v>17</v>
      </c>
      <c r="D187" s="14">
        <v>2</v>
      </c>
      <c r="E187" s="14" t="str">
        <f t="shared" si="85"/>
        <v>宅063</v>
      </c>
      <c r="F187" s="14">
        <v>17</v>
      </c>
      <c r="G187" s="14" t="s">
        <v>372</v>
      </c>
      <c r="H187" s="14" t="s">
        <v>371</v>
      </c>
      <c r="I187" s="18">
        <v>85</v>
      </c>
      <c r="J187" s="19">
        <v>86.04</v>
      </c>
      <c r="K187" s="20">
        <f t="shared" si="63"/>
        <v>898.2</v>
      </c>
      <c r="L187" s="21">
        <f t="shared" si="84"/>
        <v>361.32</v>
      </c>
      <c r="M187" s="21">
        <v>30</v>
      </c>
      <c r="N187" s="21">
        <f t="shared" si="79"/>
        <v>61.92</v>
      </c>
      <c r="O187" s="22">
        <f t="shared" si="64"/>
        <v>1351.44</v>
      </c>
      <c r="P187" s="23">
        <v>600</v>
      </c>
      <c r="Q187" s="26">
        <f t="shared" si="65"/>
        <v>1951.44</v>
      </c>
      <c r="R187" s="27"/>
      <c r="S187" s="27"/>
      <c r="T187" s="28">
        <f t="shared" si="66"/>
        <v>11185</v>
      </c>
      <c r="U187" s="26"/>
    </row>
    <row r="188" spans="1:21">
      <c r="A188" s="14">
        <v>3</v>
      </c>
      <c r="B188" s="14">
        <v>1</v>
      </c>
      <c r="C188" s="14">
        <v>17</v>
      </c>
      <c r="D188" s="14">
        <v>3</v>
      </c>
      <c r="E188" s="14" t="str">
        <f t="shared" si="85"/>
        <v>宅063</v>
      </c>
      <c r="F188" s="14">
        <v>17</v>
      </c>
      <c r="G188" s="14" t="s">
        <v>373</v>
      </c>
      <c r="H188" s="14" t="s">
        <v>321</v>
      </c>
      <c r="I188" s="18">
        <v>85</v>
      </c>
      <c r="J188" s="19">
        <v>84.33</v>
      </c>
      <c r="K188" s="20">
        <f t="shared" si="63"/>
        <v>880.44</v>
      </c>
      <c r="L188" s="21">
        <f t="shared" si="84"/>
        <v>354.24</v>
      </c>
      <c r="M188" s="21">
        <v>30</v>
      </c>
      <c r="N188" s="21">
        <f t="shared" si="79"/>
        <v>60.72</v>
      </c>
      <c r="O188" s="22">
        <f t="shared" si="64"/>
        <v>1325.4</v>
      </c>
      <c r="P188" s="23">
        <v>600</v>
      </c>
      <c r="Q188" s="26">
        <f t="shared" si="65"/>
        <v>1925.4</v>
      </c>
      <c r="R188" s="27"/>
      <c r="S188" s="27"/>
      <c r="T188" s="28">
        <f t="shared" si="66"/>
        <v>10963</v>
      </c>
      <c r="U188" s="26"/>
    </row>
    <row r="189" spans="1:21">
      <c r="A189" s="14">
        <v>3</v>
      </c>
      <c r="B189" s="14">
        <v>2</v>
      </c>
      <c r="C189" s="14">
        <v>15</v>
      </c>
      <c r="D189" s="14">
        <v>3</v>
      </c>
      <c r="E189" s="14" t="s">
        <v>374</v>
      </c>
      <c r="F189" s="14">
        <v>15</v>
      </c>
      <c r="G189" s="14" t="s">
        <v>375</v>
      </c>
      <c r="H189" s="14" t="s">
        <v>376</v>
      </c>
      <c r="I189" s="18">
        <v>130</v>
      </c>
      <c r="J189" s="19">
        <v>129.77</v>
      </c>
      <c r="K189" s="20">
        <f t="shared" si="63"/>
        <v>1354.8</v>
      </c>
      <c r="L189" s="21">
        <f t="shared" si="84"/>
        <v>545.04</v>
      </c>
      <c r="M189" s="21">
        <v>30</v>
      </c>
      <c r="N189" s="21">
        <f t="shared" si="79"/>
        <v>93.48</v>
      </c>
      <c r="O189" s="22">
        <f t="shared" si="64"/>
        <v>2023.32</v>
      </c>
      <c r="P189" s="23"/>
      <c r="Q189" s="26">
        <f t="shared" si="65"/>
        <v>2023.32</v>
      </c>
      <c r="R189" s="27">
        <f>J189+J190+J191-300</f>
        <v>0.139999999999986</v>
      </c>
      <c r="S189" s="27">
        <f>ROUND(R189*8053,2)</f>
        <v>1127.42</v>
      </c>
      <c r="T189" s="28">
        <f t="shared" si="66"/>
        <v>16870</v>
      </c>
      <c r="U189" s="26">
        <f>Q189+Q190+Q191+S189+T189+T190+T191</f>
        <v>46045.58</v>
      </c>
    </row>
    <row r="190" spans="1:21">
      <c r="A190" s="14">
        <v>3</v>
      </c>
      <c r="B190" s="14">
        <v>2</v>
      </c>
      <c r="C190" s="14">
        <v>15</v>
      </c>
      <c r="D190" s="14">
        <v>2</v>
      </c>
      <c r="E190" s="14" t="str">
        <f t="shared" ref="E190:E194" si="86">E189</f>
        <v>宅064</v>
      </c>
      <c r="F190" s="14">
        <v>15</v>
      </c>
      <c r="G190" s="14" t="s">
        <v>377</v>
      </c>
      <c r="H190" s="14" t="s">
        <v>376</v>
      </c>
      <c r="I190" s="18">
        <v>85</v>
      </c>
      <c r="J190" s="19">
        <v>86.04</v>
      </c>
      <c r="K190" s="20">
        <f t="shared" si="63"/>
        <v>898.2</v>
      </c>
      <c r="L190" s="21">
        <f t="shared" si="84"/>
        <v>361.32</v>
      </c>
      <c r="M190" s="21">
        <v>30</v>
      </c>
      <c r="N190" s="21">
        <f t="shared" si="79"/>
        <v>61.92</v>
      </c>
      <c r="O190" s="22">
        <f t="shared" si="64"/>
        <v>1351.44</v>
      </c>
      <c r="P190" s="23">
        <v>600</v>
      </c>
      <c r="Q190" s="26">
        <f t="shared" si="65"/>
        <v>1951.44</v>
      </c>
      <c r="R190" s="27"/>
      <c r="S190" s="27"/>
      <c r="T190" s="28">
        <f t="shared" si="66"/>
        <v>11185</v>
      </c>
      <c r="U190" s="26"/>
    </row>
    <row r="191" spans="1:21">
      <c r="A191" s="14">
        <v>3</v>
      </c>
      <c r="B191" s="14">
        <v>2</v>
      </c>
      <c r="C191" s="14">
        <v>15</v>
      </c>
      <c r="D191" s="14">
        <v>1</v>
      </c>
      <c r="E191" s="14" t="str">
        <f t="shared" si="86"/>
        <v>宅064</v>
      </c>
      <c r="F191" s="14">
        <v>15</v>
      </c>
      <c r="G191" s="14" t="s">
        <v>378</v>
      </c>
      <c r="H191" s="14" t="s">
        <v>376</v>
      </c>
      <c r="I191" s="18">
        <v>85</v>
      </c>
      <c r="J191" s="19">
        <v>84.33</v>
      </c>
      <c r="K191" s="20">
        <f t="shared" si="63"/>
        <v>880.44</v>
      </c>
      <c r="L191" s="21">
        <f t="shared" si="84"/>
        <v>354.24</v>
      </c>
      <c r="M191" s="21">
        <v>30</v>
      </c>
      <c r="N191" s="21">
        <f t="shared" si="79"/>
        <v>60.72</v>
      </c>
      <c r="O191" s="22">
        <f t="shared" si="64"/>
        <v>1325.4</v>
      </c>
      <c r="P191" s="23">
        <v>600</v>
      </c>
      <c r="Q191" s="26">
        <f t="shared" si="65"/>
        <v>1925.4</v>
      </c>
      <c r="R191" s="27"/>
      <c r="S191" s="27"/>
      <c r="T191" s="28">
        <f t="shared" si="66"/>
        <v>10963</v>
      </c>
      <c r="U191" s="26"/>
    </row>
    <row r="192" spans="1:21">
      <c r="A192" s="14">
        <v>4</v>
      </c>
      <c r="B192" s="14">
        <v>1</v>
      </c>
      <c r="C192" s="14">
        <v>12</v>
      </c>
      <c r="D192" s="14">
        <v>1</v>
      </c>
      <c r="E192" s="14" t="s">
        <v>379</v>
      </c>
      <c r="F192" s="14">
        <v>12</v>
      </c>
      <c r="G192" s="14" t="s">
        <v>380</v>
      </c>
      <c r="H192" s="14" t="s">
        <v>381</v>
      </c>
      <c r="I192" s="18">
        <v>130</v>
      </c>
      <c r="J192" s="19">
        <v>130.92</v>
      </c>
      <c r="K192" s="20">
        <f t="shared" si="63"/>
        <v>1366.8</v>
      </c>
      <c r="L192" s="21">
        <f t="shared" si="84"/>
        <v>549.84</v>
      </c>
      <c r="M192" s="21">
        <v>30</v>
      </c>
      <c r="N192" s="21">
        <f t="shared" si="79"/>
        <v>94.32</v>
      </c>
      <c r="O192" s="22">
        <f t="shared" si="64"/>
        <v>2040.96</v>
      </c>
      <c r="P192" s="23"/>
      <c r="Q192" s="26">
        <f t="shared" si="65"/>
        <v>2040.96</v>
      </c>
      <c r="R192" s="27">
        <f>J192+J193+J194-300</f>
        <v>2.79999999999995</v>
      </c>
      <c r="S192" s="27">
        <f>ROUND(R192*8053,2)</f>
        <v>22548.4</v>
      </c>
      <c r="T192" s="28">
        <f t="shared" si="66"/>
        <v>17020</v>
      </c>
      <c r="U192" s="26">
        <f>Q192+Q193+Q194+S192+T192+T193+T194</f>
        <v>67853.24</v>
      </c>
    </row>
    <row r="193" spans="1:21">
      <c r="A193" s="14">
        <v>4</v>
      </c>
      <c r="B193" s="14">
        <v>1</v>
      </c>
      <c r="C193" s="14">
        <v>12</v>
      </c>
      <c r="D193" s="14">
        <v>2</v>
      </c>
      <c r="E193" s="14" t="str">
        <f t="shared" si="86"/>
        <v>宅065</v>
      </c>
      <c r="F193" s="14">
        <v>12</v>
      </c>
      <c r="G193" s="14" t="s">
        <v>382</v>
      </c>
      <c r="H193" s="14" t="s">
        <v>381</v>
      </c>
      <c r="I193" s="18">
        <v>85</v>
      </c>
      <c r="J193" s="19">
        <v>86.81</v>
      </c>
      <c r="K193" s="20">
        <f t="shared" si="63"/>
        <v>906.24</v>
      </c>
      <c r="L193" s="21">
        <f t="shared" si="84"/>
        <v>364.56</v>
      </c>
      <c r="M193" s="21">
        <v>30</v>
      </c>
      <c r="N193" s="21">
        <f t="shared" si="79"/>
        <v>62.52</v>
      </c>
      <c r="O193" s="22">
        <f t="shared" si="64"/>
        <v>1363.32</v>
      </c>
      <c r="P193" s="23">
        <v>600</v>
      </c>
      <c r="Q193" s="26">
        <f t="shared" si="65"/>
        <v>1963.32</v>
      </c>
      <c r="R193" s="27"/>
      <c r="S193" s="27"/>
      <c r="T193" s="28">
        <f t="shared" si="66"/>
        <v>11285</v>
      </c>
      <c r="U193" s="26"/>
    </row>
    <row r="194" spans="1:21">
      <c r="A194" s="14">
        <v>4</v>
      </c>
      <c r="B194" s="14">
        <v>1</v>
      </c>
      <c r="C194" s="14">
        <v>12</v>
      </c>
      <c r="D194" s="14">
        <v>3</v>
      </c>
      <c r="E194" s="14" t="str">
        <f t="shared" si="86"/>
        <v>宅065</v>
      </c>
      <c r="F194" s="14">
        <v>12</v>
      </c>
      <c r="G194" s="14" t="s">
        <v>383</v>
      </c>
      <c r="H194" s="14" t="s">
        <v>384</v>
      </c>
      <c r="I194" s="18">
        <v>85</v>
      </c>
      <c r="J194" s="19">
        <v>85.07</v>
      </c>
      <c r="K194" s="20">
        <f t="shared" si="63"/>
        <v>888.12</v>
      </c>
      <c r="L194" s="21">
        <f t="shared" si="84"/>
        <v>357.24</v>
      </c>
      <c r="M194" s="21">
        <v>30</v>
      </c>
      <c r="N194" s="21">
        <f t="shared" si="79"/>
        <v>61.2</v>
      </c>
      <c r="O194" s="22">
        <f t="shared" si="64"/>
        <v>1336.56</v>
      </c>
      <c r="P194" s="23">
        <v>600</v>
      </c>
      <c r="Q194" s="26">
        <f t="shared" si="65"/>
        <v>1936.56</v>
      </c>
      <c r="R194" s="27"/>
      <c r="S194" s="27"/>
      <c r="T194" s="28">
        <f t="shared" si="66"/>
        <v>11059</v>
      </c>
      <c r="U194" s="26"/>
    </row>
    <row r="195" spans="1:21">
      <c r="A195" s="14">
        <v>5</v>
      </c>
      <c r="B195" s="14">
        <v>2</v>
      </c>
      <c r="C195" s="14">
        <v>13</v>
      </c>
      <c r="D195" s="14">
        <v>3</v>
      </c>
      <c r="E195" s="14" t="s">
        <v>385</v>
      </c>
      <c r="F195" s="14">
        <v>13</v>
      </c>
      <c r="G195" s="14" t="s">
        <v>386</v>
      </c>
      <c r="H195" s="14" t="s">
        <v>387</v>
      </c>
      <c r="I195" s="18">
        <v>130</v>
      </c>
      <c r="J195" s="19">
        <v>130.98</v>
      </c>
      <c r="K195" s="20">
        <f t="shared" ref="K195:K258" si="87">ROUND(J195*0.87,2)*12</f>
        <v>1367.4</v>
      </c>
      <c r="L195" s="21">
        <f t="shared" si="84"/>
        <v>550.08</v>
      </c>
      <c r="M195" s="21">
        <v>30</v>
      </c>
      <c r="N195" s="21">
        <f t="shared" si="79"/>
        <v>94.32</v>
      </c>
      <c r="O195" s="22">
        <f t="shared" ref="O195:O258" si="88">K195+L195+M195+N195</f>
        <v>2041.8</v>
      </c>
      <c r="P195" s="23"/>
      <c r="Q195" s="26">
        <f t="shared" ref="Q195:Q258" si="89">O195+P195</f>
        <v>2041.8</v>
      </c>
      <c r="R195" s="27">
        <f>J195+J196+J197-300</f>
        <v>2.93000000000001</v>
      </c>
      <c r="S195" s="27">
        <f>ROUND(R195*8053,2)</f>
        <v>23595.29</v>
      </c>
      <c r="T195" s="28">
        <f t="shared" ref="T195:T258" si="90">ROUND(J195*130,0)</f>
        <v>17027</v>
      </c>
      <c r="U195" s="26">
        <f>Q195+Q196+Q197+S195+T195+T196+T197</f>
        <v>68918.29</v>
      </c>
    </row>
    <row r="196" spans="1:21">
      <c r="A196" s="14">
        <v>5</v>
      </c>
      <c r="B196" s="14">
        <v>2</v>
      </c>
      <c r="C196" s="14">
        <v>13</v>
      </c>
      <c r="D196" s="14">
        <v>2</v>
      </c>
      <c r="E196" s="14" t="str">
        <f t="shared" ref="E196:E200" si="91">E195</f>
        <v>宅066</v>
      </c>
      <c r="F196" s="14">
        <v>13</v>
      </c>
      <c r="G196" s="14" t="s">
        <v>388</v>
      </c>
      <c r="H196" s="14" t="s">
        <v>387</v>
      </c>
      <c r="I196" s="18">
        <v>85</v>
      </c>
      <c r="J196" s="19">
        <v>86.84</v>
      </c>
      <c r="K196" s="20">
        <f t="shared" si="87"/>
        <v>906.6</v>
      </c>
      <c r="L196" s="21">
        <f t="shared" si="84"/>
        <v>364.68</v>
      </c>
      <c r="M196" s="21">
        <v>30</v>
      </c>
      <c r="N196" s="21">
        <f t="shared" si="79"/>
        <v>62.52</v>
      </c>
      <c r="O196" s="22">
        <f t="shared" si="88"/>
        <v>1363.8</v>
      </c>
      <c r="P196" s="23">
        <v>600</v>
      </c>
      <c r="Q196" s="26">
        <f t="shared" si="89"/>
        <v>1963.8</v>
      </c>
      <c r="R196" s="27"/>
      <c r="S196" s="27"/>
      <c r="T196" s="28">
        <f t="shared" si="90"/>
        <v>11289</v>
      </c>
      <c r="U196" s="26"/>
    </row>
    <row r="197" spans="1:21">
      <c r="A197" s="14">
        <v>5</v>
      </c>
      <c r="B197" s="14">
        <v>2</v>
      </c>
      <c r="C197" s="14">
        <v>13</v>
      </c>
      <c r="D197" s="14">
        <v>1</v>
      </c>
      <c r="E197" s="14" t="str">
        <f t="shared" si="91"/>
        <v>宅066</v>
      </c>
      <c r="F197" s="14">
        <v>13</v>
      </c>
      <c r="G197" s="14" t="s">
        <v>389</v>
      </c>
      <c r="H197" s="14" t="s">
        <v>387</v>
      </c>
      <c r="I197" s="18">
        <v>85</v>
      </c>
      <c r="J197" s="19">
        <v>85.11</v>
      </c>
      <c r="K197" s="20">
        <f t="shared" si="87"/>
        <v>888.6</v>
      </c>
      <c r="L197" s="21">
        <f t="shared" si="84"/>
        <v>357.48</v>
      </c>
      <c r="M197" s="21">
        <v>30</v>
      </c>
      <c r="N197" s="21">
        <f t="shared" si="79"/>
        <v>61.32</v>
      </c>
      <c r="O197" s="22">
        <f t="shared" si="88"/>
        <v>1337.4</v>
      </c>
      <c r="P197" s="23">
        <v>600</v>
      </c>
      <c r="Q197" s="26">
        <f t="shared" si="89"/>
        <v>1937.4</v>
      </c>
      <c r="R197" s="27"/>
      <c r="S197" s="27"/>
      <c r="T197" s="28">
        <f t="shared" si="90"/>
        <v>11064</v>
      </c>
      <c r="U197" s="26"/>
    </row>
    <row r="198" spans="1:21">
      <c r="A198" s="14">
        <v>5</v>
      </c>
      <c r="B198" s="14">
        <v>1</v>
      </c>
      <c r="C198" s="14">
        <v>20</v>
      </c>
      <c r="D198" s="14">
        <v>1</v>
      </c>
      <c r="E198" s="14" t="s">
        <v>390</v>
      </c>
      <c r="F198" s="14">
        <v>20</v>
      </c>
      <c r="G198" s="14" t="s">
        <v>391</v>
      </c>
      <c r="H198" s="14" t="s">
        <v>315</v>
      </c>
      <c r="I198" s="18">
        <v>130</v>
      </c>
      <c r="J198" s="19">
        <v>130.98</v>
      </c>
      <c r="K198" s="20">
        <f t="shared" si="87"/>
        <v>1367.4</v>
      </c>
      <c r="L198" s="21">
        <f t="shared" si="84"/>
        <v>550.08</v>
      </c>
      <c r="M198" s="21">
        <v>30</v>
      </c>
      <c r="N198" s="21">
        <f t="shared" si="79"/>
        <v>94.32</v>
      </c>
      <c r="O198" s="22">
        <f t="shared" si="88"/>
        <v>2041.8</v>
      </c>
      <c r="P198" s="23"/>
      <c r="Q198" s="26">
        <f t="shared" si="89"/>
        <v>2041.8</v>
      </c>
      <c r="R198" s="27">
        <f>J198+J199+J200-300</f>
        <v>4.65999999999997</v>
      </c>
      <c r="S198" s="27">
        <f>ROUND(R198*8053,2)</f>
        <v>37526.98</v>
      </c>
      <c r="T198" s="28">
        <f t="shared" si="90"/>
        <v>17027</v>
      </c>
      <c r="U198" s="26">
        <f>Q198+Q199+Q200+S198+T198+T199+T200</f>
        <v>82986.78</v>
      </c>
    </row>
    <row r="199" spans="1:21">
      <c r="A199" s="14">
        <v>5</v>
      </c>
      <c r="B199" s="14">
        <v>2</v>
      </c>
      <c r="C199" s="14">
        <v>1</v>
      </c>
      <c r="D199" s="14">
        <v>2</v>
      </c>
      <c r="E199" s="14" t="str">
        <f t="shared" si="91"/>
        <v>宅067</v>
      </c>
      <c r="F199" s="14">
        <v>1</v>
      </c>
      <c r="G199" s="14" t="s">
        <v>392</v>
      </c>
      <c r="H199" s="14" t="s">
        <v>315</v>
      </c>
      <c r="I199" s="18">
        <v>85</v>
      </c>
      <c r="J199" s="19">
        <v>86.84</v>
      </c>
      <c r="K199" s="20">
        <f t="shared" si="87"/>
        <v>906.6</v>
      </c>
      <c r="L199" s="21">
        <f>ROUND(J199*0.3,2)*12</f>
        <v>312.6</v>
      </c>
      <c r="M199" s="21">
        <v>30</v>
      </c>
      <c r="N199" s="21"/>
      <c r="O199" s="22">
        <f t="shared" si="88"/>
        <v>1249.2</v>
      </c>
      <c r="P199" s="23">
        <v>600</v>
      </c>
      <c r="Q199" s="26">
        <f t="shared" si="89"/>
        <v>1849.2</v>
      </c>
      <c r="R199" s="27"/>
      <c r="S199" s="27"/>
      <c r="T199" s="28">
        <f t="shared" si="90"/>
        <v>11289</v>
      </c>
      <c r="U199" s="26"/>
    </row>
    <row r="200" spans="1:21">
      <c r="A200" s="14">
        <v>5</v>
      </c>
      <c r="B200" s="14">
        <v>1</v>
      </c>
      <c r="C200" s="14">
        <v>20</v>
      </c>
      <c r="D200" s="14">
        <v>2</v>
      </c>
      <c r="E200" s="14" t="str">
        <f t="shared" si="91"/>
        <v>宅067</v>
      </c>
      <c r="F200" s="14">
        <v>20</v>
      </c>
      <c r="G200" s="14" t="s">
        <v>393</v>
      </c>
      <c r="H200" s="14" t="s">
        <v>315</v>
      </c>
      <c r="I200" s="18">
        <v>85</v>
      </c>
      <c r="J200" s="19">
        <v>86.84</v>
      </c>
      <c r="K200" s="20">
        <f t="shared" si="87"/>
        <v>906.6</v>
      </c>
      <c r="L200" s="21">
        <f t="shared" ref="L200:L203" si="92">ROUND(J200*0.35,2)*12</f>
        <v>364.68</v>
      </c>
      <c r="M200" s="21">
        <v>30</v>
      </c>
      <c r="N200" s="21">
        <f t="shared" ref="N200:N213" si="93">ROUND(J200*0.06,2)*12</f>
        <v>62.52</v>
      </c>
      <c r="O200" s="22">
        <f t="shared" si="88"/>
        <v>1363.8</v>
      </c>
      <c r="P200" s="23">
        <v>600</v>
      </c>
      <c r="Q200" s="26">
        <f t="shared" si="89"/>
        <v>1963.8</v>
      </c>
      <c r="R200" s="27"/>
      <c r="S200" s="27"/>
      <c r="T200" s="28">
        <f t="shared" si="90"/>
        <v>11289</v>
      </c>
      <c r="U200" s="26"/>
    </row>
    <row r="201" spans="1:21">
      <c r="A201" s="14">
        <v>4</v>
      </c>
      <c r="B201" s="14">
        <v>2</v>
      </c>
      <c r="C201" s="14">
        <v>12</v>
      </c>
      <c r="D201" s="14">
        <v>3</v>
      </c>
      <c r="E201" s="14" t="s">
        <v>394</v>
      </c>
      <c r="F201" s="14">
        <v>12</v>
      </c>
      <c r="G201" s="14" t="s">
        <v>395</v>
      </c>
      <c r="H201" s="14" t="s">
        <v>396</v>
      </c>
      <c r="I201" s="18">
        <v>130</v>
      </c>
      <c r="J201" s="19">
        <v>130.92</v>
      </c>
      <c r="K201" s="20">
        <f t="shared" si="87"/>
        <v>1366.8</v>
      </c>
      <c r="L201" s="21">
        <f t="shared" si="92"/>
        <v>549.84</v>
      </c>
      <c r="M201" s="21">
        <v>30</v>
      </c>
      <c r="N201" s="21">
        <f t="shared" si="93"/>
        <v>94.32</v>
      </c>
      <c r="O201" s="22">
        <f t="shared" si="88"/>
        <v>2040.96</v>
      </c>
      <c r="P201" s="23"/>
      <c r="Q201" s="26">
        <f t="shared" si="89"/>
        <v>2040.96</v>
      </c>
      <c r="R201" s="27">
        <f>J201+J202+J203-300</f>
        <v>2.79999999999995</v>
      </c>
      <c r="S201" s="27">
        <f>ROUND(R201*8053,2)</f>
        <v>22548.4</v>
      </c>
      <c r="T201" s="28">
        <f t="shared" si="90"/>
        <v>17020</v>
      </c>
      <c r="U201" s="26">
        <f>Q201+Q202+Q203+S201+T201+T202+T203</f>
        <v>67853.24</v>
      </c>
    </row>
    <row r="202" spans="1:21">
      <c r="A202" s="14">
        <v>4</v>
      </c>
      <c r="B202" s="14">
        <v>2</v>
      </c>
      <c r="C202" s="14">
        <v>12</v>
      </c>
      <c r="D202" s="14">
        <v>2</v>
      </c>
      <c r="E202" s="14" t="str">
        <f t="shared" ref="E202:E206" si="94">E201</f>
        <v>宅069</v>
      </c>
      <c r="F202" s="14">
        <v>12</v>
      </c>
      <c r="G202" s="14" t="s">
        <v>397</v>
      </c>
      <c r="H202" s="14" t="s">
        <v>396</v>
      </c>
      <c r="I202" s="18">
        <v>85</v>
      </c>
      <c r="J202" s="19">
        <v>86.81</v>
      </c>
      <c r="K202" s="20">
        <f t="shared" si="87"/>
        <v>906.24</v>
      </c>
      <c r="L202" s="21">
        <f t="shared" si="92"/>
        <v>364.56</v>
      </c>
      <c r="M202" s="21">
        <v>30</v>
      </c>
      <c r="N202" s="21">
        <f t="shared" si="93"/>
        <v>62.52</v>
      </c>
      <c r="O202" s="22">
        <f t="shared" si="88"/>
        <v>1363.32</v>
      </c>
      <c r="P202" s="23">
        <v>600</v>
      </c>
      <c r="Q202" s="26">
        <f t="shared" si="89"/>
        <v>1963.32</v>
      </c>
      <c r="R202" s="27"/>
      <c r="S202" s="27"/>
      <c r="T202" s="28">
        <f t="shared" si="90"/>
        <v>11285</v>
      </c>
      <c r="U202" s="26"/>
    </row>
    <row r="203" spans="1:21">
      <c r="A203" s="14">
        <v>4</v>
      </c>
      <c r="B203" s="14">
        <v>2</v>
      </c>
      <c r="C203" s="14">
        <v>12</v>
      </c>
      <c r="D203" s="14">
        <v>1</v>
      </c>
      <c r="E203" s="14" t="str">
        <f t="shared" si="94"/>
        <v>宅069</v>
      </c>
      <c r="F203" s="14">
        <v>12</v>
      </c>
      <c r="G203" s="14" t="s">
        <v>398</v>
      </c>
      <c r="H203" s="14" t="s">
        <v>396</v>
      </c>
      <c r="I203" s="18">
        <v>85</v>
      </c>
      <c r="J203" s="19">
        <v>85.07</v>
      </c>
      <c r="K203" s="20">
        <f t="shared" si="87"/>
        <v>888.12</v>
      </c>
      <c r="L203" s="21">
        <f t="shared" si="92"/>
        <v>357.24</v>
      </c>
      <c r="M203" s="21">
        <v>30</v>
      </c>
      <c r="N203" s="21">
        <f t="shared" si="93"/>
        <v>61.2</v>
      </c>
      <c r="O203" s="22">
        <f t="shared" si="88"/>
        <v>1336.56</v>
      </c>
      <c r="P203" s="23">
        <v>600</v>
      </c>
      <c r="Q203" s="26">
        <f t="shared" si="89"/>
        <v>1936.56</v>
      </c>
      <c r="R203" s="27"/>
      <c r="S203" s="27"/>
      <c r="T203" s="28">
        <f t="shared" si="90"/>
        <v>11059</v>
      </c>
      <c r="U203" s="26"/>
    </row>
    <row r="204" spans="1:21">
      <c r="A204" s="14">
        <v>6</v>
      </c>
      <c r="B204" s="14">
        <v>1</v>
      </c>
      <c r="C204" s="14">
        <v>4</v>
      </c>
      <c r="D204" s="14">
        <v>1</v>
      </c>
      <c r="E204" s="14" t="s">
        <v>399</v>
      </c>
      <c r="F204" s="14">
        <v>4</v>
      </c>
      <c r="G204" s="14" t="s">
        <v>400</v>
      </c>
      <c r="H204" s="14" t="s">
        <v>401</v>
      </c>
      <c r="I204" s="18">
        <v>130</v>
      </c>
      <c r="J204" s="19">
        <v>130.42</v>
      </c>
      <c r="K204" s="20">
        <f t="shared" si="87"/>
        <v>1361.64</v>
      </c>
      <c r="L204" s="21">
        <f t="shared" ref="L204:L206" si="95">ROUND(J204*0.3,2)*12</f>
        <v>469.56</v>
      </c>
      <c r="M204" s="21">
        <v>30</v>
      </c>
      <c r="N204" s="21">
        <f t="shared" si="93"/>
        <v>93.96</v>
      </c>
      <c r="O204" s="22">
        <f t="shared" si="88"/>
        <v>1955.16</v>
      </c>
      <c r="P204" s="23"/>
      <c r="Q204" s="26">
        <f t="shared" si="89"/>
        <v>1955.16</v>
      </c>
      <c r="R204" s="27">
        <f>J204+J205+J206-300</f>
        <v>1.63999999999999</v>
      </c>
      <c r="S204" s="27">
        <f>ROUND(R204*8053,2)</f>
        <v>13206.92</v>
      </c>
      <c r="T204" s="28">
        <f t="shared" si="90"/>
        <v>16955</v>
      </c>
      <c r="U204" s="26">
        <f>Q204+Q205+Q206+S204+T204+T205+T206</f>
        <v>58163.4</v>
      </c>
    </row>
    <row r="205" spans="1:21">
      <c r="A205" s="14">
        <v>6</v>
      </c>
      <c r="B205" s="14">
        <v>1</v>
      </c>
      <c r="C205" s="14">
        <v>4</v>
      </c>
      <c r="D205" s="14">
        <v>2</v>
      </c>
      <c r="E205" s="14" t="str">
        <f t="shared" si="94"/>
        <v>宅070</v>
      </c>
      <c r="F205" s="14">
        <v>4</v>
      </c>
      <c r="G205" s="14" t="s">
        <v>402</v>
      </c>
      <c r="H205" s="14" t="s">
        <v>401</v>
      </c>
      <c r="I205" s="18">
        <v>85</v>
      </c>
      <c r="J205" s="19">
        <v>86.47</v>
      </c>
      <c r="K205" s="20">
        <f t="shared" si="87"/>
        <v>902.76</v>
      </c>
      <c r="L205" s="21">
        <f t="shared" si="95"/>
        <v>311.28</v>
      </c>
      <c r="M205" s="21">
        <v>30</v>
      </c>
      <c r="N205" s="21">
        <f t="shared" si="93"/>
        <v>62.28</v>
      </c>
      <c r="O205" s="22">
        <f t="shared" si="88"/>
        <v>1306.32</v>
      </c>
      <c r="P205" s="23">
        <v>600</v>
      </c>
      <c r="Q205" s="26">
        <f t="shared" si="89"/>
        <v>1906.32</v>
      </c>
      <c r="R205" s="27"/>
      <c r="S205" s="27"/>
      <c r="T205" s="28">
        <f t="shared" si="90"/>
        <v>11241</v>
      </c>
      <c r="U205" s="26"/>
    </row>
    <row r="206" spans="1:21">
      <c r="A206" s="14">
        <v>6</v>
      </c>
      <c r="B206" s="14">
        <v>1</v>
      </c>
      <c r="C206" s="14">
        <v>4</v>
      </c>
      <c r="D206" s="14">
        <v>3</v>
      </c>
      <c r="E206" s="14" t="str">
        <f t="shared" si="94"/>
        <v>宅070</v>
      </c>
      <c r="F206" s="14">
        <v>4</v>
      </c>
      <c r="G206" s="14" t="s">
        <v>403</v>
      </c>
      <c r="H206" s="14" t="s">
        <v>401</v>
      </c>
      <c r="I206" s="18">
        <v>85</v>
      </c>
      <c r="J206" s="19">
        <v>84.75</v>
      </c>
      <c r="K206" s="20">
        <f t="shared" si="87"/>
        <v>884.76</v>
      </c>
      <c r="L206" s="21">
        <f t="shared" si="95"/>
        <v>305.16</v>
      </c>
      <c r="M206" s="21">
        <v>30</v>
      </c>
      <c r="N206" s="21">
        <f t="shared" si="93"/>
        <v>61.08</v>
      </c>
      <c r="O206" s="22">
        <f t="shared" si="88"/>
        <v>1281</v>
      </c>
      <c r="P206" s="23">
        <v>600</v>
      </c>
      <c r="Q206" s="26">
        <f t="shared" si="89"/>
        <v>1881</v>
      </c>
      <c r="R206" s="27"/>
      <c r="S206" s="27"/>
      <c r="T206" s="28">
        <f t="shared" si="90"/>
        <v>11018</v>
      </c>
      <c r="U206" s="26"/>
    </row>
    <row r="207" spans="1:21">
      <c r="A207" s="14">
        <v>5</v>
      </c>
      <c r="B207" s="14">
        <v>1</v>
      </c>
      <c r="C207" s="14">
        <v>14</v>
      </c>
      <c r="D207" s="14">
        <v>1</v>
      </c>
      <c r="E207" s="14" t="s">
        <v>404</v>
      </c>
      <c r="F207" s="14">
        <v>14</v>
      </c>
      <c r="G207" s="14" t="s">
        <v>405</v>
      </c>
      <c r="H207" s="14" t="s">
        <v>406</v>
      </c>
      <c r="I207" s="18">
        <v>130</v>
      </c>
      <c r="J207" s="19">
        <v>130.98</v>
      </c>
      <c r="K207" s="20">
        <f t="shared" si="87"/>
        <v>1367.4</v>
      </c>
      <c r="L207" s="21">
        <f t="shared" ref="L207:L209" si="96">ROUND(J207*0.35,2)*12</f>
        <v>550.08</v>
      </c>
      <c r="M207" s="21">
        <v>30</v>
      </c>
      <c r="N207" s="21">
        <f t="shared" si="93"/>
        <v>94.32</v>
      </c>
      <c r="O207" s="22">
        <f t="shared" si="88"/>
        <v>2041.8</v>
      </c>
      <c r="P207" s="23"/>
      <c r="Q207" s="26">
        <f t="shared" si="89"/>
        <v>2041.8</v>
      </c>
      <c r="R207" s="27">
        <f>J207+J208+J209-300</f>
        <v>2.93000000000001</v>
      </c>
      <c r="S207" s="27">
        <f>ROUND(R207*8053,2)</f>
        <v>23595.29</v>
      </c>
      <c r="T207" s="28">
        <f t="shared" si="90"/>
        <v>17027</v>
      </c>
      <c r="U207" s="26">
        <f>Q207+Q208+Q209+S207+T207+T208+T209</f>
        <v>68918.29</v>
      </c>
    </row>
    <row r="208" spans="1:21">
      <c r="A208" s="14">
        <v>5</v>
      </c>
      <c r="B208" s="14">
        <v>1</v>
      </c>
      <c r="C208" s="14">
        <v>14</v>
      </c>
      <c r="D208" s="14">
        <v>2</v>
      </c>
      <c r="E208" s="14" t="str">
        <f t="shared" ref="E208:E212" si="97">E207</f>
        <v>宅071</v>
      </c>
      <c r="F208" s="14">
        <v>14</v>
      </c>
      <c r="G208" s="14" t="s">
        <v>407</v>
      </c>
      <c r="H208" s="14" t="s">
        <v>408</v>
      </c>
      <c r="I208" s="18">
        <v>85</v>
      </c>
      <c r="J208" s="19">
        <v>86.84</v>
      </c>
      <c r="K208" s="20">
        <f t="shared" si="87"/>
        <v>906.6</v>
      </c>
      <c r="L208" s="21">
        <f t="shared" si="96"/>
        <v>364.68</v>
      </c>
      <c r="M208" s="21">
        <v>30</v>
      </c>
      <c r="N208" s="21">
        <f t="shared" si="93"/>
        <v>62.52</v>
      </c>
      <c r="O208" s="22">
        <f t="shared" si="88"/>
        <v>1363.8</v>
      </c>
      <c r="P208" s="23">
        <v>600</v>
      </c>
      <c r="Q208" s="26">
        <f t="shared" si="89"/>
        <v>1963.8</v>
      </c>
      <c r="R208" s="27"/>
      <c r="S208" s="27"/>
      <c r="T208" s="28">
        <f t="shared" si="90"/>
        <v>11289</v>
      </c>
      <c r="U208" s="26"/>
    </row>
    <row r="209" spans="1:21">
      <c r="A209" s="14">
        <v>5</v>
      </c>
      <c r="B209" s="14">
        <v>1</v>
      </c>
      <c r="C209" s="14">
        <v>14</v>
      </c>
      <c r="D209" s="14">
        <v>3</v>
      </c>
      <c r="E209" s="14" t="str">
        <f t="shared" si="97"/>
        <v>宅071</v>
      </c>
      <c r="F209" s="14">
        <v>14</v>
      </c>
      <c r="G209" s="14" t="s">
        <v>409</v>
      </c>
      <c r="H209" s="14" t="s">
        <v>410</v>
      </c>
      <c r="I209" s="18">
        <v>85</v>
      </c>
      <c r="J209" s="19">
        <v>85.11</v>
      </c>
      <c r="K209" s="20">
        <f t="shared" si="87"/>
        <v>888.6</v>
      </c>
      <c r="L209" s="21">
        <f t="shared" si="96"/>
        <v>357.48</v>
      </c>
      <c r="M209" s="21">
        <v>30</v>
      </c>
      <c r="N209" s="21">
        <f t="shared" si="93"/>
        <v>61.32</v>
      </c>
      <c r="O209" s="22">
        <f t="shared" si="88"/>
        <v>1337.4</v>
      </c>
      <c r="P209" s="23">
        <v>600</v>
      </c>
      <c r="Q209" s="26">
        <f t="shared" si="89"/>
        <v>1937.4</v>
      </c>
      <c r="R209" s="27"/>
      <c r="S209" s="27"/>
      <c r="T209" s="28">
        <f t="shared" si="90"/>
        <v>11064</v>
      </c>
      <c r="U209" s="26"/>
    </row>
    <row r="210" spans="1:21">
      <c r="A210" s="14">
        <v>5</v>
      </c>
      <c r="B210" s="14">
        <v>2</v>
      </c>
      <c r="C210" s="14">
        <v>7</v>
      </c>
      <c r="D210" s="14">
        <v>3</v>
      </c>
      <c r="E210" s="14" t="s">
        <v>411</v>
      </c>
      <c r="F210" s="14">
        <v>7</v>
      </c>
      <c r="G210" s="14" t="s">
        <v>412</v>
      </c>
      <c r="H210" s="14" t="s">
        <v>413</v>
      </c>
      <c r="I210" s="18">
        <v>130</v>
      </c>
      <c r="J210" s="19">
        <v>130.98</v>
      </c>
      <c r="K210" s="20">
        <f t="shared" si="87"/>
        <v>1367.4</v>
      </c>
      <c r="L210" s="21">
        <f t="shared" ref="L210:L212" si="98">ROUND(J210*0.3,2)*12</f>
        <v>471.48</v>
      </c>
      <c r="M210" s="21">
        <v>30</v>
      </c>
      <c r="N210" s="21">
        <f t="shared" si="93"/>
        <v>94.32</v>
      </c>
      <c r="O210" s="22">
        <f t="shared" si="88"/>
        <v>1963.2</v>
      </c>
      <c r="P210" s="23"/>
      <c r="Q210" s="26">
        <f t="shared" si="89"/>
        <v>1963.2</v>
      </c>
      <c r="R210" s="27">
        <f>J210+J211+J212-300</f>
        <v>2.93000000000001</v>
      </c>
      <c r="S210" s="27">
        <f>ROUND(R210*8053,2)</f>
        <v>23595.29</v>
      </c>
      <c r="T210" s="28">
        <f t="shared" si="90"/>
        <v>17027</v>
      </c>
      <c r="U210" s="26">
        <f>Q210+Q211+Q212+S210+T210+T211+T212</f>
        <v>68736.49</v>
      </c>
    </row>
    <row r="211" spans="1:21">
      <c r="A211" s="14">
        <v>5</v>
      </c>
      <c r="B211" s="14">
        <v>2</v>
      </c>
      <c r="C211" s="14">
        <v>7</v>
      </c>
      <c r="D211" s="14">
        <v>2</v>
      </c>
      <c r="E211" s="14" t="str">
        <f t="shared" si="97"/>
        <v>宅072</v>
      </c>
      <c r="F211" s="14">
        <v>7</v>
      </c>
      <c r="G211" s="14" t="s">
        <v>414</v>
      </c>
      <c r="H211" s="14" t="s">
        <v>413</v>
      </c>
      <c r="I211" s="18">
        <v>85</v>
      </c>
      <c r="J211" s="19">
        <v>86.84</v>
      </c>
      <c r="K211" s="20">
        <f t="shared" si="87"/>
        <v>906.6</v>
      </c>
      <c r="L211" s="21">
        <f t="shared" si="98"/>
        <v>312.6</v>
      </c>
      <c r="M211" s="21">
        <v>30</v>
      </c>
      <c r="N211" s="21">
        <f t="shared" si="93"/>
        <v>62.52</v>
      </c>
      <c r="O211" s="22">
        <f t="shared" si="88"/>
        <v>1311.72</v>
      </c>
      <c r="P211" s="23">
        <v>600</v>
      </c>
      <c r="Q211" s="26">
        <f t="shared" si="89"/>
        <v>1911.72</v>
      </c>
      <c r="R211" s="27"/>
      <c r="S211" s="27"/>
      <c r="T211" s="28">
        <f t="shared" si="90"/>
        <v>11289</v>
      </c>
      <c r="U211" s="26"/>
    </row>
    <row r="212" spans="1:21">
      <c r="A212" s="14">
        <v>5</v>
      </c>
      <c r="B212" s="14">
        <v>2</v>
      </c>
      <c r="C212" s="14">
        <v>7</v>
      </c>
      <c r="D212" s="14">
        <v>1</v>
      </c>
      <c r="E212" s="14" t="str">
        <f t="shared" si="97"/>
        <v>宅072</v>
      </c>
      <c r="F212" s="14">
        <v>7</v>
      </c>
      <c r="G212" s="14" t="s">
        <v>415</v>
      </c>
      <c r="H212" s="14" t="s">
        <v>416</v>
      </c>
      <c r="I212" s="18">
        <v>85</v>
      </c>
      <c r="J212" s="19">
        <v>85.11</v>
      </c>
      <c r="K212" s="20">
        <f t="shared" si="87"/>
        <v>888.6</v>
      </c>
      <c r="L212" s="21">
        <f t="shared" si="98"/>
        <v>306.36</v>
      </c>
      <c r="M212" s="21">
        <v>30</v>
      </c>
      <c r="N212" s="21">
        <f t="shared" si="93"/>
        <v>61.32</v>
      </c>
      <c r="O212" s="22">
        <f t="shared" si="88"/>
        <v>1286.28</v>
      </c>
      <c r="P212" s="23">
        <v>600</v>
      </c>
      <c r="Q212" s="26">
        <f t="shared" si="89"/>
        <v>1886.28</v>
      </c>
      <c r="R212" s="27"/>
      <c r="S212" s="27"/>
      <c r="T212" s="28">
        <f t="shared" si="90"/>
        <v>11064</v>
      </c>
      <c r="U212" s="26"/>
    </row>
    <row r="213" spans="1:21">
      <c r="A213" s="14">
        <v>4</v>
      </c>
      <c r="B213" s="14">
        <v>2</v>
      </c>
      <c r="C213" s="14">
        <v>17</v>
      </c>
      <c r="D213" s="14">
        <v>3</v>
      </c>
      <c r="E213" s="14" t="s">
        <v>417</v>
      </c>
      <c r="F213" s="14">
        <v>17</v>
      </c>
      <c r="G213" s="14" t="s">
        <v>418</v>
      </c>
      <c r="H213" s="14" t="s">
        <v>419</v>
      </c>
      <c r="I213" s="18">
        <v>130</v>
      </c>
      <c r="J213" s="19">
        <v>130.92</v>
      </c>
      <c r="K213" s="20">
        <f t="shared" si="87"/>
        <v>1366.8</v>
      </c>
      <c r="L213" s="21">
        <f>ROUND(J213*0.35,2)*12</f>
        <v>549.84</v>
      </c>
      <c r="M213" s="21">
        <v>30</v>
      </c>
      <c r="N213" s="21">
        <f t="shared" si="93"/>
        <v>94.32</v>
      </c>
      <c r="O213" s="22">
        <f t="shared" si="88"/>
        <v>2040.96</v>
      </c>
      <c r="P213" s="23"/>
      <c r="Q213" s="26">
        <f t="shared" si="89"/>
        <v>2040.96</v>
      </c>
      <c r="R213" s="27">
        <f>J213+J214+J215-300</f>
        <v>2.79999999999995</v>
      </c>
      <c r="S213" s="27">
        <f>ROUND(R213*8053,2)</f>
        <v>22548.4</v>
      </c>
      <c r="T213" s="28">
        <f t="shared" si="90"/>
        <v>17020</v>
      </c>
      <c r="U213" s="26">
        <f>Q213+Q214+Q215+S213+T213+T214+T215</f>
        <v>67738.64</v>
      </c>
    </row>
    <row r="214" spans="1:21">
      <c r="A214" s="14">
        <v>4</v>
      </c>
      <c r="B214" s="14">
        <v>1</v>
      </c>
      <c r="C214" s="14">
        <v>1</v>
      </c>
      <c r="D214" s="14">
        <v>2</v>
      </c>
      <c r="E214" s="14" t="str">
        <f t="shared" ref="E214:E218" si="99">E213</f>
        <v>宅073</v>
      </c>
      <c r="F214" s="14">
        <v>1</v>
      </c>
      <c r="G214" s="14" t="s">
        <v>420</v>
      </c>
      <c r="H214" s="14" t="s">
        <v>421</v>
      </c>
      <c r="I214" s="18">
        <v>85</v>
      </c>
      <c r="J214" s="19">
        <v>86.81</v>
      </c>
      <c r="K214" s="20">
        <f t="shared" si="87"/>
        <v>906.24</v>
      </c>
      <c r="L214" s="21">
        <f t="shared" ref="L214:L221" si="100">ROUND(J214*0.3,2)*12</f>
        <v>312.48</v>
      </c>
      <c r="M214" s="21">
        <v>30</v>
      </c>
      <c r="N214" s="21"/>
      <c r="O214" s="22">
        <f t="shared" si="88"/>
        <v>1248.72</v>
      </c>
      <c r="P214" s="23">
        <v>600</v>
      </c>
      <c r="Q214" s="26">
        <f t="shared" si="89"/>
        <v>1848.72</v>
      </c>
      <c r="R214" s="27"/>
      <c r="S214" s="27"/>
      <c r="T214" s="28">
        <f t="shared" si="90"/>
        <v>11285</v>
      </c>
      <c r="U214" s="26"/>
    </row>
    <row r="215" spans="1:21">
      <c r="A215" s="14">
        <v>4</v>
      </c>
      <c r="B215" s="14">
        <v>2</v>
      </c>
      <c r="C215" s="14">
        <v>17</v>
      </c>
      <c r="D215" s="14">
        <v>1</v>
      </c>
      <c r="E215" s="14" t="str">
        <f t="shared" si="99"/>
        <v>宅073</v>
      </c>
      <c r="F215" s="14">
        <v>17</v>
      </c>
      <c r="G215" s="14" t="s">
        <v>422</v>
      </c>
      <c r="H215" s="14" t="s">
        <v>421</v>
      </c>
      <c r="I215" s="18">
        <v>85</v>
      </c>
      <c r="J215" s="19">
        <v>85.07</v>
      </c>
      <c r="K215" s="20">
        <f t="shared" si="87"/>
        <v>888.12</v>
      </c>
      <c r="L215" s="21">
        <f>ROUND(J215*0.35,2)*12</f>
        <v>357.24</v>
      </c>
      <c r="M215" s="21">
        <v>30</v>
      </c>
      <c r="N215" s="21">
        <f t="shared" ref="N215:N235" si="101">ROUND(J215*0.06,2)*12</f>
        <v>61.2</v>
      </c>
      <c r="O215" s="22">
        <f t="shared" si="88"/>
        <v>1336.56</v>
      </c>
      <c r="P215" s="23">
        <v>600</v>
      </c>
      <c r="Q215" s="26">
        <f t="shared" si="89"/>
        <v>1936.56</v>
      </c>
      <c r="R215" s="27"/>
      <c r="S215" s="27"/>
      <c r="T215" s="28">
        <f t="shared" si="90"/>
        <v>11059</v>
      </c>
      <c r="U215" s="26"/>
    </row>
    <row r="216" spans="1:21">
      <c r="A216" s="14">
        <v>4</v>
      </c>
      <c r="B216" s="14">
        <v>1</v>
      </c>
      <c r="C216" s="14">
        <v>9</v>
      </c>
      <c r="D216" s="14">
        <v>1</v>
      </c>
      <c r="E216" s="14" t="s">
        <v>423</v>
      </c>
      <c r="F216" s="14">
        <v>9</v>
      </c>
      <c r="G216" s="14" t="s">
        <v>424</v>
      </c>
      <c r="H216" s="14" t="s">
        <v>425</v>
      </c>
      <c r="I216" s="18">
        <v>130</v>
      </c>
      <c r="J216" s="19">
        <v>130.92</v>
      </c>
      <c r="K216" s="20">
        <f t="shared" si="87"/>
        <v>1366.8</v>
      </c>
      <c r="L216" s="21">
        <f t="shared" si="100"/>
        <v>471.36</v>
      </c>
      <c r="M216" s="21">
        <v>30</v>
      </c>
      <c r="N216" s="21">
        <f t="shared" si="101"/>
        <v>94.32</v>
      </c>
      <c r="O216" s="22">
        <f t="shared" si="88"/>
        <v>1962.48</v>
      </c>
      <c r="P216" s="23"/>
      <c r="Q216" s="26">
        <f t="shared" si="89"/>
        <v>1962.48</v>
      </c>
      <c r="R216" s="27">
        <f>J216+J217+J218-300</f>
        <v>2.79999999999995</v>
      </c>
      <c r="S216" s="27">
        <f>ROUND(R216*8053,2)</f>
        <v>22548.4</v>
      </c>
      <c r="T216" s="28">
        <f t="shared" si="90"/>
        <v>17020</v>
      </c>
      <c r="U216" s="26">
        <f>Q216+Q217+Q218+S216+T216+T217+T218</f>
        <v>67671.68</v>
      </c>
    </row>
    <row r="217" spans="1:21">
      <c r="A217" s="14">
        <v>4</v>
      </c>
      <c r="B217" s="14">
        <v>1</v>
      </c>
      <c r="C217" s="14">
        <v>9</v>
      </c>
      <c r="D217" s="14">
        <v>2</v>
      </c>
      <c r="E217" s="14" t="str">
        <f t="shared" si="99"/>
        <v>宅074</v>
      </c>
      <c r="F217" s="14">
        <v>9</v>
      </c>
      <c r="G217" s="14" t="s">
        <v>426</v>
      </c>
      <c r="H217" s="14" t="s">
        <v>425</v>
      </c>
      <c r="I217" s="18">
        <v>85</v>
      </c>
      <c r="J217" s="19">
        <v>86.81</v>
      </c>
      <c r="K217" s="20">
        <f t="shared" si="87"/>
        <v>906.24</v>
      </c>
      <c r="L217" s="21">
        <f t="shared" si="100"/>
        <v>312.48</v>
      </c>
      <c r="M217" s="21">
        <v>30</v>
      </c>
      <c r="N217" s="21">
        <f t="shared" si="101"/>
        <v>62.52</v>
      </c>
      <c r="O217" s="22">
        <f t="shared" si="88"/>
        <v>1311.24</v>
      </c>
      <c r="P217" s="23">
        <v>600</v>
      </c>
      <c r="Q217" s="26">
        <f t="shared" si="89"/>
        <v>1911.24</v>
      </c>
      <c r="R217" s="27"/>
      <c r="S217" s="27"/>
      <c r="T217" s="28">
        <f t="shared" si="90"/>
        <v>11285</v>
      </c>
      <c r="U217" s="26"/>
    </row>
    <row r="218" spans="1:21">
      <c r="A218" s="14">
        <v>4</v>
      </c>
      <c r="B218" s="14">
        <v>1</v>
      </c>
      <c r="C218" s="14">
        <v>9</v>
      </c>
      <c r="D218" s="14">
        <v>3</v>
      </c>
      <c r="E218" s="14" t="str">
        <f t="shared" si="99"/>
        <v>宅074</v>
      </c>
      <c r="F218" s="14">
        <v>9</v>
      </c>
      <c r="G218" s="14" t="s">
        <v>427</v>
      </c>
      <c r="H218" s="14" t="s">
        <v>425</v>
      </c>
      <c r="I218" s="18">
        <v>85</v>
      </c>
      <c r="J218" s="19">
        <v>85.07</v>
      </c>
      <c r="K218" s="20">
        <f t="shared" si="87"/>
        <v>888.12</v>
      </c>
      <c r="L218" s="21">
        <f t="shared" si="100"/>
        <v>306.24</v>
      </c>
      <c r="M218" s="21">
        <v>30</v>
      </c>
      <c r="N218" s="21">
        <f t="shared" si="101"/>
        <v>61.2</v>
      </c>
      <c r="O218" s="22">
        <f t="shared" si="88"/>
        <v>1285.56</v>
      </c>
      <c r="P218" s="23">
        <v>600</v>
      </c>
      <c r="Q218" s="26">
        <f t="shared" si="89"/>
        <v>1885.56</v>
      </c>
      <c r="R218" s="27"/>
      <c r="S218" s="27"/>
      <c r="T218" s="28">
        <f t="shared" si="90"/>
        <v>11059</v>
      </c>
      <c r="U218" s="26"/>
    </row>
    <row r="219" spans="1:21">
      <c r="A219" s="14">
        <v>4</v>
      </c>
      <c r="B219" s="14">
        <v>1</v>
      </c>
      <c r="C219" s="14">
        <v>11</v>
      </c>
      <c r="D219" s="14">
        <v>1</v>
      </c>
      <c r="E219" s="14" t="s">
        <v>428</v>
      </c>
      <c r="F219" s="14">
        <v>11</v>
      </c>
      <c r="G219" s="14" t="s">
        <v>429</v>
      </c>
      <c r="H219" s="14" t="s">
        <v>430</v>
      </c>
      <c r="I219" s="18">
        <v>130</v>
      </c>
      <c r="J219" s="19">
        <v>130.92</v>
      </c>
      <c r="K219" s="20">
        <f t="shared" si="87"/>
        <v>1366.8</v>
      </c>
      <c r="L219" s="21">
        <f t="shared" si="100"/>
        <v>471.36</v>
      </c>
      <c r="M219" s="21">
        <v>30</v>
      </c>
      <c r="N219" s="21">
        <f t="shared" si="101"/>
        <v>94.32</v>
      </c>
      <c r="O219" s="22">
        <f t="shared" si="88"/>
        <v>1962.48</v>
      </c>
      <c r="P219" s="23"/>
      <c r="Q219" s="26">
        <f t="shared" si="89"/>
        <v>1962.48</v>
      </c>
      <c r="R219" s="27">
        <f>J219+J220+J221-300</f>
        <v>2.79999999999995</v>
      </c>
      <c r="S219" s="27">
        <f>ROUND(R219*8053,2)</f>
        <v>22548.4</v>
      </c>
      <c r="T219" s="28">
        <f t="shared" si="90"/>
        <v>17020</v>
      </c>
      <c r="U219" s="26">
        <f>Q219+Q220+Q221+S219+T219+T220+T221</f>
        <v>67671.68</v>
      </c>
    </row>
    <row r="220" spans="1:21">
      <c r="A220" s="14">
        <v>4</v>
      </c>
      <c r="B220" s="14">
        <v>1</v>
      </c>
      <c r="C220" s="14">
        <v>11</v>
      </c>
      <c r="D220" s="14">
        <v>2</v>
      </c>
      <c r="E220" s="14" t="str">
        <f t="shared" ref="E220:E224" si="102">E219</f>
        <v>宅075</v>
      </c>
      <c r="F220" s="14">
        <v>11</v>
      </c>
      <c r="G220" s="14" t="s">
        <v>431</v>
      </c>
      <c r="H220" s="14" t="s">
        <v>432</v>
      </c>
      <c r="I220" s="18">
        <v>85</v>
      </c>
      <c r="J220" s="19">
        <v>86.81</v>
      </c>
      <c r="K220" s="20">
        <f t="shared" si="87"/>
        <v>906.24</v>
      </c>
      <c r="L220" s="21">
        <f t="shared" si="100"/>
        <v>312.48</v>
      </c>
      <c r="M220" s="21">
        <v>30</v>
      </c>
      <c r="N220" s="21">
        <f t="shared" si="101"/>
        <v>62.52</v>
      </c>
      <c r="O220" s="22">
        <f t="shared" si="88"/>
        <v>1311.24</v>
      </c>
      <c r="P220" s="23">
        <v>600</v>
      </c>
      <c r="Q220" s="26">
        <f t="shared" si="89"/>
        <v>1911.24</v>
      </c>
      <c r="R220" s="27"/>
      <c r="S220" s="27"/>
      <c r="T220" s="28">
        <f t="shared" si="90"/>
        <v>11285</v>
      </c>
      <c r="U220" s="26"/>
    </row>
    <row r="221" spans="1:21">
      <c r="A221" s="14">
        <v>4</v>
      </c>
      <c r="B221" s="14">
        <v>1</v>
      </c>
      <c r="C221" s="14">
        <v>11</v>
      </c>
      <c r="D221" s="14">
        <v>3</v>
      </c>
      <c r="E221" s="14" t="str">
        <f t="shared" si="102"/>
        <v>宅075</v>
      </c>
      <c r="F221" s="14">
        <v>11</v>
      </c>
      <c r="G221" s="14" t="s">
        <v>433</v>
      </c>
      <c r="H221" s="14" t="s">
        <v>432</v>
      </c>
      <c r="I221" s="18">
        <v>85</v>
      </c>
      <c r="J221" s="19">
        <v>85.07</v>
      </c>
      <c r="K221" s="20">
        <f t="shared" si="87"/>
        <v>888.12</v>
      </c>
      <c r="L221" s="21">
        <f t="shared" si="100"/>
        <v>306.24</v>
      </c>
      <c r="M221" s="21">
        <v>30</v>
      </c>
      <c r="N221" s="21">
        <f t="shared" si="101"/>
        <v>61.2</v>
      </c>
      <c r="O221" s="22">
        <f t="shared" si="88"/>
        <v>1285.56</v>
      </c>
      <c r="P221" s="23">
        <v>600</v>
      </c>
      <c r="Q221" s="26">
        <f t="shared" si="89"/>
        <v>1885.56</v>
      </c>
      <c r="R221" s="27"/>
      <c r="S221" s="27"/>
      <c r="T221" s="28">
        <f t="shared" si="90"/>
        <v>11059</v>
      </c>
      <c r="U221" s="26"/>
    </row>
    <row r="222" spans="1:21">
      <c r="A222" s="14">
        <v>4</v>
      </c>
      <c r="B222" s="14">
        <v>2</v>
      </c>
      <c r="C222" s="14">
        <v>19</v>
      </c>
      <c r="D222" s="14">
        <v>3</v>
      </c>
      <c r="E222" s="14" t="s">
        <v>434</v>
      </c>
      <c r="F222" s="14">
        <v>19</v>
      </c>
      <c r="G222" s="14" t="s">
        <v>435</v>
      </c>
      <c r="H222" s="14" t="s">
        <v>436</v>
      </c>
      <c r="I222" s="18">
        <v>130</v>
      </c>
      <c r="J222" s="19">
        <v>130.92</v>
      </c>
      <c r="K222" s="20">
        <f t="shared" si="87"/>
        <v>1366.8</v>
      </c>
      <c r="L222" s="21">
        <f t="shared" ref="L222:L225" si="103">ROUND(J222*0.35,2)*12</f>
        <v>549.84</v>
      </c>
      <c r="M222" s="21">
        <v>30</v>
      </c>
      <c r="N222" s="21">
        <f t="shared" si="101"/>
        <v>94.32</v>
      </c>
      <c r="O222" s="22">
        <f t="shared" si="88"/>
        <v>2040.96</v>
      </c>
      <c r="P222" s="23"/>
      <c r="Q222" s="26">
        <f t="shared" si="89"/>
        <v>2040.96</v>
      </c>
      <c r="R222" s="27">
        <f>J222+J223+J224-300</f>
        <v>2.79999999999995</v>
      </c>
      <c r="S222" s="27">
        <f>ROUND(R222*8053,2)</f>
        <v>22548.4</v>
      </c>
      <c r="T222" s="28">
        <f t="shared" si="90"/>
        <v>17020</v>
      </c>
      <c r="U222" s="26">
        <f>Q222+Q223+Q224+S222+T222+T223+T224</f>
        <v>67853.24</v>
      </c>
    </row>
    <row r="223" spans="1:21">
      <c r="A223" s="14">
        <v>4</v>
      </c>
      <c r="B223" s="14">
        <v>2</v>
      </c>
      <c r="C223" s="14">
        <v>19</v>
      </c>
      <c r="D223" s="14">
        <v>2</v>
      </c>
      <c r="E223" s="14" t="str">
        <f t="shared" si="102"/>
        <v>宅076</v>
      </c>
      <c r="F223" s="14">
        <v>19</v>
      </c>
      <c r="G223" s="14" t="s">
        <v>437</v>
      </c>
      <c r="H223" s="14" t="s">
        <v>438</v>
      </c>
      <c r="I223" s="18">
        <v>85</v>
      </c>
      <c r="J223" s="19">
        <v>86.81</v>
      </c>
      <c r="K223" s="20">
        <f t="shared" si="87"/>
        <v>906.24</v>
      </c>
      <c r="L223" s="21">
        <f t="shared" si="103"/>
        <v>364.56</v>
      </c>
      <c r="M223" s="21">
        <v>30</v>
      </c>
      <c r="N223" s="21">
        <f t="shared" si="101"/>
        <v>62.52</v>
      </c>
      <c r="O223" s="22">
        <f t="shared" si="88"/>
        <v>1363.32</v>
      </c>
      <c r="P223" s="23">
        <v>600</v>
      </c>
      <c r="Q223" s="26">
        <f t="shared" si="89"/>
        <v>1963.32</v>
      </c>
      <c r="R223" s="27"/>
      <c r="S223" s="27"/>
      <c r="T223" s="28">
        <f t="shared" si="90"/>
        <v>11285</v>
      </c>
      <c r="U223" s="26"/>
    </row>
    <row r="224" spans="1:21">
      <c r="A224" s="14">
        <v>4</v>
      </c>
      <c r="B224" s="14">
        <v>2</v>
      </c>
      <c r="C224" s="14">
        <v>19</v>
      </c>
      <c r="D224" s="14">
        <v>1</v>
      </c>
      <c r="E224" s="14" t="str">
        <f t="shared" si="102"/>
        <v>宅076</v>
      </c>
      <c r="F224" s="14">
        <v>19</v>
      </c>
      <c r="G224" s="14" t="s">
        <v>439</v>
      </c>
      <c r="H224" s="14" t="s">
        <v>440</v>
      </c>
      <c r="I224" s="18">
        <v>85</v>
      </c>
      <c r="J224" s="19">
        <v>85.07</v>
      </c>
      <c r="K224" s="20">
        <f t="shared" si="87"/>
        <v>888.12</v>
      </c>
      <c r="L224" s="21">
        <f t="shared" si="103"/>
        <v>357.24</v>
      </c>
      <c r="M224" s="21">
        <v>30</v>
      </c>
      <c r="N224" s="21">
        <f t="shared" si="101"/>
        <v>61.2</v>
      </c>
      <c r="O224" s="22">
        <f t="shared" si="88"/>
        <v>1336.56</v>
      </c>
      <c r="P224" s="23">
        <v>600</v>
      </c>
      <c r="Q224" s="26">
        <f t="shared" si="89"/>
        <v>1936.56</v>
      </c>
      <c r="R224" s="27"/>
      <c r="S224" s="27"/>
      <c r="T224" s="28">
        <f t="shared" si="90"/>
        <v>11059</v>
      </c>
      <c r="U224" s="26"/>
    </row>
    <row r="225" spans="1:21">
      <c r="A225" s="14">
        <v>6</v>
      </c>
      <c r="B225" s="14">
        <v>2</v>
      </c>
      <c r="C225" s="14">
        <v>12</v>
      </c>
      <c r="D225" s="14">
        <v>3</v>
      </c>
      <c r="E225" s="14" t="s">
        <v>441</v>
      </c>
      <c r="F225" s="14">
        <v>12</v>
      </c>
      <c r="G225" s="14" t="s">
        <v>442</v>
      </c>
      <c r="H225" s="14" t="s">
        <v>443</v>
      </c>
      <c r="I225" s="18">
        <v>130</v>
      </c>
      <c r="J225" s="19">
        <v>130.42</v>
      </c>
      <c r="K225" s="20">
        <f t="shared" si="87"/>
        <v>1361.64</v>
      </c>
      <c r="L225" s="21">
        <f t="shared" si="103"/>
        <v>547.8</v>
      </c>
      <c r="M225" s="21">
        <v>30</v>
      </c>
      <c r="N225" s="21">
        <f t="shared" si="101"/>
        <v>93.96</v>
      </c>
      <c r="O225" s="22">
        <f t="shared" si="88"/>
        <v>2033.4</v>
      </c>
      <c r="P225" s="23"/>
      <c r="Q225" s="26">
        <f t="shared" si="89"/>
        <v>2033.4</v>
      </c>
      <c r="R225" s="27">
        <f>J225+J226+J227-300</f>
        <v>1.63999999999999</v>
      </c>
      <c r="S225" s="27">
        <f>ROUND(R225*8053,2)</f>
        <v>13206.92</v>
      </c>
      <c r="T225" s="28">
        <f t="shared" si="90"/>
        <v>16955</v>
      </c>
      <c r="U225" s="26">
        <f>Q225+Q226+Q227+S225+T225+T226+T227</f>
        <v>58241.64</v>
      </c>
    </row>
    <row r="226" spans="1:21">
      <c r="A226" s="14">
        <v>6</v>
      </c>
      <c r="B226" s="14">
        <v>2</v>
      </c>
      <c r="C226" s="14">
        <v>3</v>
      </c>
      <c r="D226" s="14">
        <v>2</v>
      </c>
      <c r="E226" s="14" t="str">
        <f t="shared" ref="E226:E230" si="104">E225</f>
        <v>宅077</v>
      </c>
      <c r="F226" s="14">
        <v>3</v>
      </c>
      <c r="G226" s="14" t="s">
        <v>444</v>
      </c>
      <c r="H226" s="14" t="s">
        <v>445</v>
      </c>
      <c r="I226" s="18">
        <v>85</v>
      </c>
      <c r="J226" s="19">
        <v>86.47</v>
      </c>
      <c r="K226" s="20">
        <f t="shared" si="87"/>
        <v>902.76</v>
      </c>
      <c r="L226" s="21">
        <f t="shared" ref="L226:L239" si="105">ROUND(J226*0.3,2)*12</f>
        <v>311.28</v>
      </c>
      <c r="M226" s="21">
        <v>30</v>
      </c>
      <c r="N226" s="21">
        <f t="shared" si="101"/>
        <v>62.28</v>
      </c>
      <c r="O226" s="22">
        <f t="shared" si="88"/>
        <v>1306.32</v>
      </c>
      <c r="P226" s="23">
        <v>600</v>
      </c>
      <c r="Q226" s="26">
        <f t="shared" si="89"/>
        <v>1906.32</v>
      </c>
      <c r="R226" s="27"/>
      <c r="S226" s="27"/>
      <c r="T226" s="28">
        <f t="shared" si="90"/>
        <v>11241</v>
      </c>
      <c r="U226" s="26"/>
    </row>
    <row r="227" spans="1:21">
      <c r="A227" s="14">
        <v>6</v>
      </c>
      <c r="B227" s="14">
        <v>1</v>
      </c>
      <c r="C227" s="14">
        <v>10</v>
      </c>
      <c r="D227" s="14">
        <v>3</v>
      </c>
      <c r="E227" s="14" t="str">
        <f t="shared" si="104"/>
        <v>宅077</v>
      </c>
      <c r="F227" s="14">
        <v>10</v>
      </c>
      <c r="G227" s="14" t="s">
        <v>446</v>
      </c>
      <c r="H227" s="14" t="s">
        <v>447</v>
      </c>
      <c r="I227" s="18">
        <v>85</v>
      </c>
      <c r="J227" s="19">
        <v>84.75</v>
      </c>
      <c r="K227" s="20">
        <f t="shared" si="87"/>
        <v>884.76</v>
      </c>
      <c r="L227" s="21">
        <f t="shared" si="105"/>
        <v>305.16</v>
      </c>
      <c r="M227" s="21">
        <v>30</v>
      </c>
      <c r="N227" s="21">
        <f t="shared" si="101"/>
        <v>61.08</v>
      </c>
      <c r="O227" s="22">
        <f t="shared" si="88"/>
        <v>1281</v>
      </c>
      <c r="P227" s="23">
        <v>600</v>
      </c>
      <c r="Q227" s="26">
        <f t="shared" si="89"/>
        <v>1881</v>
      </c>
      <c r="R227" s="27"/>
      <c r="S227" s="27"/>
      <c r="T227" s="28">
        <f t="shared" si="90"/>
        <v>11018</v>
      </c>
      <c r="U227" s="26"/>
    </row>
    <row r="228" spans="1:21">
      <c r="A228" s="14">
        <v>4</v>
      </c>
      <c r="B228" s="14">
        <v>2</v>
      </c>
      <c r="C228" s="14">
        <v>10</v>
      </c>
      <c r="D228" s="14">
        <v>3</v>
      </c>
      <c r="E228" s="14" t="s">
        <v>448</v>
      </c>
      <c r="F228" s="14">
        <v>10</v>
      </c>
      <c r="G228" s="14" t="s">
        <v>449</v>
      </c>
      <c r="H228" s="14" t="s">
        <v>450</v>
      </c>
      <c r="I228" s="18">
        <v>130</v>
      </c>
      <c r="J228" s="19">
        <v>130.92</v>
      </c>
      <c r="K228" s="20">
        <f t="shared" si="87"/>
        <v>1366.8</v>
      </c>
      <c r="L228" s="21">
        <f t="shared" si="105"/>
        <v>471.36</v>
      </c>
      <c r="M228" s="21">
        <v>30</v>
      </c>
      <c r="N228" s="21">
        <f t="shared" si="101"/>
        <v>94.32</v>
      </c>
      <c r="O228" s="22">
        <f t="shared" si="88"/>
        <v>1962.48</v>
      </c>
      <c r="P228" s="23"/>
      <c r="Q228" s="26">
        <f t="shared" si="89"/>
        <v>1962.48</v>
      </c>
      <c r="R228" s="27">
        <f>J228+J229+J230-300</f>
        <v>2.79999999999995</v>
      </c>
      <c r="S228" s="27">
        <f>ROUND(R228*8053,2)</f>
        <v>22548.4</v>
      </c>
      <c r="T228" s="28">
        <f t="shared" si="90"/>
        <v>17020</v>
      </c>
      <c r="U228" s="26">
        <f>Q228+Q229+Q230+S228+T228+T229+T230</f>
        <v>67671.68</v>
      </c>
    </row>
    <row r="229" spans="1:21">
      <c r="A229" s="14">
        <v>4</v>
      </c>
      <c r="B229" s="14">
        <v>2</v>
      </c>
      <c r="C229" s="14">
        <v>10</v>
      </c>
      <c r="D229" s="14">
        <v>2</v>
      </c>
      <c r="E229" s="14" t="str">
        <f t="shared" si="104"/>
        <v>宅078</v>
      </c>
      <c r="F229" s="14">
        <v>10</v>
      </c>
      <c r="G229" s="14" t="s">
        <v>451</v>
      </c>
      <c r="H229" s="14" t="s">
        <v>452</v>
      </c>
      <c r="I229" s="18">
        <v>85</v>
      </c>
      <c r="J229" s="19">
        <v>86.81</v>
      </c>
      <c r="K229" s="20">
        <f t="shared" si="87"/>
        <v>906.24</v>
      </c>
      <c r="L229" s="21">
        <f t="shared" si="105"/>
        <v>312.48</v>
      </c>
      <c r="M229" s="21">
        <v>30</v>
      </c>
      <c r="N229" s="21">
        <f t="shared" si="101"/>
        <v>62.52</v>
      </c>
      <c r="O229" s="22">
        <f t="shared" si="88"/>
        <v>1311.24</v>
      </c>
      <c r="P229" s="23">
        <v>600</v>
      </c>
      <c r="Q229" s="26">
        <f t="shared" si="89"/>
        <v>1911.24</v>
      </c>
      <c r="R229" s="27"/>
      <c r="S229" s="27"/>
      <c r="T229" s="28">
        <f t="shared" si="90"/>
        <v>11285</v>
      </c>
      <c r="U229" s="26"/>
    </row>
    <row r="230" spans="1:21">
      <c r="A230" s="14">
        <v>4</v>
      </c>
      <c r="B230" s="14">
        <v>2</v>
      </c>
      <c r="C230" s="14">
        <v>10</v>
      </c>
      <c r="D230" s="14">
        <v>1</v>
      </c>
      <c r="E230" s="14" t="str">
        <f t="shared" si="104"/>
        <v>宅078</v>
      </c>
      <c r="F230" s="14">
        <v>10</v>
      </c>
      <c r="G230" s="14" t="s">
        <v>453</v>
      </c>
      <c r="H230" s="14" t="s">
        <v>454</v>
      </c>
      <c r="I230" s="18">
        <v>85</v>
      </c>
      <c r="J230" s="19">
        <v>85.07</v>
      </c>
      <c r="K230" s="20">
        <f t="shared" si="87"/>
        <v>888.12</v>
      </c>
      <c r="L230" s="21">
        <f t="shared" si="105"/>
        <v>306.24</v>
      </c>
      <c r="M230" s="21">
        <v>30</v>
      </c>
      <c r="N230" s="21">
        <f t="shared" si="101"/>
        <v>61.2</v>
      </c>
      <c r="O230" s="22">
        <f t="shared" si="88"/>
        <v>1285.56</v>
      </c>
      <c r="P230" s="23">
        <v>600</v>
      </c>
      <c r="Q230" s="26">
        <f t="shared" si="89"/>
        <v>1885.56</v>
      </c>
      <c r="R230" s="27"/>
      <c r="S230" s="27"/>
      <c r="T230" s="28">
        <f t="shared" si="90"/>
        <v>11059</v>
      </c>
      <c r="U230" s="26"/>
    </row>
    <row r="231" spans="1:21">
      <c r="A231" s="14">
        <v>4</v>
      </c>
      <c r="B231" s="14">
        <v>2</v>
      </c>
      <c r="C231" s="14">
        <v>11</v>
      </c>
      <c r="D231" s="14">
        <v>3</v>
      </c>
      <c r="E231" s="14" t="s">
        <v>455</v>
      </c>
      <c r="F231" s="14">
        <v>11</v>
      </c>
      <c r="G231" s="14" t="s">
        <v>456</v>
      </c>
      <c r="H231" s="14" t="s">
        <v>457</v>
      </c>
      <c r="I231" s="18">
        <v>130</v>
      </c>
      <c r="J231" s="19">
        <v>130.92</v>
      </c>
      <c r="K231" s="20">
        <f t="shared" si="87"/>
        <v>1366.8</v>
      </c>
      <c r="L231" s="21">
        <f t="shared" si="105"/>
        <v>471.36</v>
      </c>
      <c r="M231" s="21">
        <v>30</v>
      </c>
      <c r="N231" s="21">
        <f t="shared" si="101"/>
        <v>94.32</v>
      </c>
      <c r="O231" s="22">
        <f t="shared" si="88"/>
        <v>1962.48</v>
      </c>
      <c r="P231" s="23"/>
      <c r="Q231" s="26">
        <f t="shared" si="89"/>
        <v>1962.48</v>
      </c>
      <c r="R231" s="27">
        <f>J231+J232+J233-300</f>
        <v>2.79999999999995</v>
      </c>
      <c r="S231" s="27">
        <f>ROUND(R231*8053,2)</f>
        <v>22548.4</v>
      </c>
      <c r="T231" s="28">
        <f t="shared" si="90"/>
        <v>17020</v>
      </c>
      <c r="U231" s="26">
        <f>Q231+Q232+Q233+S231+T231+T232+T233</f>
        <v>67671.68</v>
      </c>
    </row>
    <row r="232" spans="1:21">
      <c r="A232" s="14">
        <v>4</v>
      </c>
      <c r="B232" s="14">
        <v>2</v>
      </c>
      <c r="C232" s="14">
        <v>11</v>
      </c>
      <c r="D232" s="14">
        <v>2</v>
      </c>
      <c r="E232" s="14" t="str">
        <f t="shared" ref="E232:E236" si="106">E231</f>
        <v>宅079</v>
      </c>
      <c r="F232" s="14">
        <v>11</v>
      </c>
      <c r="G232" s="14" t="s">
        <v>458</v>
      </c>
      <c r="H232" s="14" t="s">
        <v>459</v>
      </c>
      <c r="I232" s="18">
        <v>85</v>
      </c>
      <c r="J232" s="19">
        <v>86.81</v>
      </c>
      <c r="K232" s="20">
        <f t="shared" si="87"/>
        <v>906.24</v>
      </c>
      <c r="L232" s="21">
        <f t="shared" si="105"/>
        <v>312.48</v>
      </c>
      <c r="M232" s="21">
        <v>30</v>
      </c>
      <c r="N232" s="21">
        <f t="shared" si="101"/>
        <v>62.52</v>
      </c>
      <c r="O232" s="22">
        <f t="shared" si="88"/>
        <v>1311.24</v>
      </c>
      <c r="P232" s="23">
        <v>600</v>
      </c>
      <c r="Q232" s="26">
        <f t="shared" si="89"/>
        <v>1911.24</v>
      </c>
      <c r="R232" s="27"/>
      <c r="S232" s="27"/>
      <c r="T232" s="28">
        <f t="shared" si="90"/>
        <v>11285</v>
      </c>
      <c r="U232" s="26"/>
    </row>
    <row r="233" spans="1:21">
      <c r="A233" s="14">
        <v>4</v>
      </c>
      <c r="B233" s="14">
        <v>2</v>
      </c>
      <c r="C233" s="14">
        <v>11</v>
      </c>
      <c r="D233" s="14">
        <v>1</v>
      </c>
      <c r="E233" s="14" t="str">
        <f t="shared" si="106"/>
        <v>宅079</v>
      </c>
      <c r="F233" s="14">
        <v>11</v>
      </c>
      <c r="G233" s="14" t="s">
        <v>460</v>
      </c>
      <c r="H233" s="14" t="s">
        <v>461</v>
      </c>
      <c r="I233" s="18">
        <v>85</v>
      </c>
      <c r="J233" s="19">
        <v>85.07</v>
      </c>
      <c r="K233" s="20">
        <f t="shared" si="87"/>
        <v>888.12</v>
      </c>
      <c r="L233" s="21">
        <f t="shared" si="105"/>
        <v>306.24</v>
      </c>
      <c r="M233" s="21">
        <v>30</v>
      </c>
      <c r="N233" s="21">
        <f t="shared" si="101"/>
        <v>61.2</v>
      </c>
      <c r="O233" s="22">
        <f t="shared" si="88"/>
        <v>1285.56</v>
      </c>
      <c r="P233" s="23">
        <v>600</v>
      </c>
      <c r="Q233" s="26">
        <f t="shared" si="89"/>
        <v>1885.56</v>
      </c>
      <c r="R233" s="27"/>
      <c r="S233" s="27"/>
      <c r="T233" s="28">
        <f t="shared" si="90"/>
        <v>11059</v>
      </c>
      <c r="U233" s="26"/>
    </row>
    <row r="234" spans="1:21">
      <c r="A234" s="14">
        <v>4</v>
      </c>
      <c r="B234" s="14">
        <v>1</v>
      </c>
      <c r="C234" s="14">
        <v>7</v>
      </c>
      <c r="D234" s="14">
        <v>1</v>
      </c>
      <c r="E234" s="14" t="s">
        <v>462</v>
      </c>
      <c r="F234" s="14">
        <v>7</v>
      </c>
      <c r="G234" s="14" t="s">
        <v>463</v>
      </c>
      <c r="H234" s="14" t="s">
        <v>464</v>
      </c>
      <c r="I234" s="18">
        <v>130</v>
      </c>
      <c r="J234" s="19">
        <v>130.92</v>
      </c>
      <c r="K234" s="20">
        <f t="shared" si="87"/>
        <v>1366.8</v>
      </c>
      <c r="L234" s="21">
        <f t="shared" si="105"/>
        <v>471.36</v>
      </c>
      <c r="M234" s="21">
        <v>30</v>
      </c>
      <c r="N234" s="21">
        <f t="shared" si="101"/>
        <v>94.32</v>
      </c>
      <c r="O234" s="22">
        <f t="shared" si="88"/>
        <v>1962.48</v>
      </c>
      <c r="P234" s="23"/>
      <c r="Q234" s="26">
        <f t="shared" si="89"/>
        <v>1962.48</v>
      </c>
      <c r="R234" s="27">
        <f>J234+J235+J236-300</f>
        <v>2.82999999999998</v>
      </c>
      <c r="S234" s="27">
        <f>ROUND(R234*8053,2)</f>
        <v>22789.99</v>
      </c>
      <c r="T234" s="28">
        <f t="shared" si="90"/>
        <v>17020</v>
      </c>
      <c r="U234" s="26">
        <f>Q234+Q235+Q236+S234+T234+T235+T236</f>
        <v>67855.23</v>
      </c>
    </row>
    <row r="235" spans="1:21">
      <c r="A235" s="14">
        <v>4</v>
      </c>
      <c r="B235" s="14">
        <v>1</v>
      </c>
      <c r="C235" s="14">
        <v>7</v>
      </c>
      <c r="D235" s="14">
        <v>3</v>
      </c>
      <c r="E235" s="14" t="str">
        <f t="shared" si="106"/>
        <v>宅080</v>
      </c>
      <c r="F235" s="14">
        <v>7</v>
      </c>
      <c r="G235" s="14" t="s">
        <v>465</v>
      </c>
      <c r="H235" s="14" t="s">
        <v>464</v>
      </c>
      <c r="I235" s="18">
        <v>85</v>
      </c>
      <c r="J235" s="19">
        <v>85.07</v>
      </c>
      <c r="K235" s="20">
        <f t="shared" si="87"/>
        <v>888.12</v>
      </c>
      <c r="L235" s="21">
        <f t="shared" si="105"/>
        <v>306.24</v>
      </c>
      <c r="M235" s="21">
        <v>30</v>
      </c>
      <c r="N235" s="21">
        <f t="shared" si="101"/>
        <v>61.2</v>
      </c>
      <c r="O235" s="22">
        <f t="shared" si="88"/>
        <v>1285.56</v>
      </c>
      <c r="P235" s="23">
        <v>600</v>
      </c>
      <c r="Q235" s="26">
        <f t="shared" si="89"/>
        <v>1885.56</v>
      </c>
      <c r="R235" s="27"/>
      <c r="S235" s="27"/>
      <c r="T235" s="28">
        <f t="shared" si="90"/>
        <v>11059</v>
      </c>
      <c r="U235" s="26"/>
    </row>
    <row r="236" spans="1:21">
      <c r="A236" s="14">
        <v>5</v>
      </c>
      <c r="B236" s="14">
        <v>1</v>
      </c>
      <c r="C236" s="14">
        <v>1</v>
      </c>
      <c r="D236" s="14">
        <v>2</v>
      </c>
      <c r="E236" s="14" t="str">
        <f t="shared" si="106"/>
        <v>宅080</v>
      </c>
      <c r="F236" s="14">
        <v>1</v>
      </c>
      <c r="G236" s="14" t="s">
        <v>466</v>
      </c>
      <c r="H236" s="14" t="s">
        <v>464</v>
      </c>
      <c r="I236" s="18">
        <v>85</v>
      </c>
      <c r="J236" s="19">
        <v>86.84</v>
      </c>
      <c r="K236" s="20">
        <f t="shared" si="87"/>
        <v>906.6</v>
      </c>
      <c r="L236" s="21">
        <f t="shared" si="105"/>
        <v>312.6</v>
      </c>
      <c r="M236" s="21">
        <v>30</v>
      </c>
      <c r="N236" s="21"/>
      <c r="O236" s="22">
        <f t="shared" si="88"/>
        <v>1249.2</v>
      </c>
      <c r="P236" s="23">
        <v>600</v>
      </c>
      <c r="Q236" s="26">
        <f t="shared" si="89"/>
        <v>1849.2</v>
      </c>
      <c r="R236" s="27"/>
      <c r="S236" s="27"/>
      <c r="T236" s="28">
        <f t="shared" si="90"/>
        <v>11289</v>
      </c>
      <c r="U236" s="26"/>
    </row>
    <row r="237" spans="1:21">
      <c r="A237" s="14">
        <v>4</v>
      </c>
      <c r="B237" s="14">
        <v>1</v>
      </c>
      <c r="C237" s="14">
        <v>6</v>
      </c>
      <c r="D237" s="14">
        <v>1</v>
      </c>
      <c r="E237" s="14" t="s">
        <v>467</v>
      </c>
      <c r="F237" s="14">
        <v>6</v>
      </c>
      <c r="G237" s="14" t="s">
        <v>468</v>
      </c>
      <c r="H237" s="14" t="s">
        <v>469</v>
      </c>
      <c r="I237" s="18">
        <v>130</v>
      </c>
      <c r="J237" s="19">
        <v>130.92</v>
      </c>
      <c r="K237" s="20">
        <f t="shared" si="87"/>
        <v>1366.8</v>
      </c>
      <c r="L237" s="21">
        <f t="shared" si="105"/>
        <v>471.36</v>
      </c>
      <c r="M237" s="21">
        <v>30</v>
      </c>
      <c r="N237" s="21">
        <f t="shared" ref="N237:N300" si="107">ROUND(J237*0.06,2)*12</f>
        <v>94.32</v>
      </c>
      <c r="O237" s="22">
        <f t="shared" si="88"/>
        <v>1962.48</v>
      </c>
      <c r="P237" s="23"/>
      <c r="Q237" s="26">
        <f t="shared" si="89"/>
        <v>1962.48</v>
      </c>
      <c r="R237" s="27">
        <f>J237+J238+J239-300</f>
        <v>2.79999999999995</v>
      </c>
      <c r="S237" s="27">
        <f>ROUND(R237*8053,2)</f>
        <v>22548.4</v>
      </c>
      <c r="T237" s="28">
        <f t="shared" si="90"/>
        <v>17020</v>
      </c>
      <c r="U237" s="26">
        <f>Q237+Q238+Q239+S237+T237+T238+T239</f>
        <v>67671.68</v>
      </c>
    </row>
    <row r="238" spans="1:21">
      <c r="A238" s="14">
        <v>4</v>
      </c>
      <c r="B238" s="14">
        <v>1</v>
      </c>
      <c r="C238" s="14">
        <v>6</v>
      </c>
      <c r="D238" s="14">
        <v>2</v>
      </c>
      <c r="E238" s="14" t="str">
        <f t="shared" ref="E238:E242" si="108">E237</f>
        <v>宅081</v>
      </c>
      <c r="F238" s="14">
        <v>6</v>
      </c>
      <c r="G238" s="14" t="s">
        <v>470</v>
      </c>
      <c r="H238" s="14" t="s">
        <v>469</v>
      </c>
      <c r="I238" s="18">
        <v>85</v>
      </c>
      <c r="J238" s="19">
        <v>86.81</v>
      </c>
      <c r="K238" s="20">
        <f t="shared" si="87"/>
        <v>906.24</v>
      </c>
      <c r="L238" s="21">
        <f t="shared" si="105"/>
        <v>312.48</v>
      </c>
      <c r="M238" s="21">
        <v>30</v>
      </c>
      <c r="N238" s="21">
        <f t="shared" si="107"/>
        <v>62.52</v>
      </c>
      <c r="O238" s="22">
        <f t="shared" si="88"/>
        <v>1311.24</v>
      </c>
      <c r="P238" s="23">
        <v>600</v>
      </c>
      <c r="Q238" s="26">
        <f t="shared" si="89"/>
        <v>1911.24</v>
      </c>
      <c r="R238" s="27"/>
      <c r="S238" s="27"/>
      <c r="T238" s="28">
        <f t="shared" si="90"/>
        <v>11285</v>
      </c>
      <c r="U238" s="26"/>
    </row>
    <row r="239" spans="1:21">
      <c r="A239" s="14">
        <v>4</v>
      </c>
      <c r="B239" s="14">
        <v>1</v>
      </c>
      <c r="C239" s="14">
        <v>6</v>
      </c>
      <c r="D239" s="14">
        <v>3</v>
      </c>
      <c r="E239" s="14" t="str">
        <f t="shared" si="108"/>
        <v>宅081</v>
      </c>
      <c r="F239" s="14">
        <v>6</v>
      </c>
      <c r="G239" s="14" t="s">
        <v>471</v>
      </c>
      <c r="H239" s="14" t="s">
        <v>469</v>
      </c>
      <c r="I239" s="18">
        <v>85</v>
      </c>
      <c r="J239" s="19">
        <v>85.07</v>
      </c>
      <c r="K239" s="20">
        <f t="shared" si="87"/>
        <v>888.12</v>
      </c>
      <c r="L239" s="21">
        <f t="shared" si="105"/>
        <v>306.24</v>
      </c>
      <c r="M239" s="21">
        <v>30</v>
      </c>
      <c r="N239" s="21">
        <f t="shared" si="107"/>
        <v>61.2</v>
      </c>
      <c r="O239" s="22">
        <f t="shared" si="88"/>
        <v>1285.56</v>
      </c>
      <c r="P239" s="23">
        <v>600</v>
      </c>
      <c r="Q239" s="26">
        <f t="shared" si="89"/>
        <v>1885.56</v>
      </c>
      <c r="R239" s="27"/>
      <c r="S239" s="27"/>
      <c r="T239" s="28">
        <f t="shared" si="90"/>
        <v>11059</v>
      </c>
      <c r="U239" s="26"/>
    </row>
    <row r="240" spans="1:21">
      <c r="A240" s="14">
        <v>4</v>
      </c>
      <c r="B240" s="14">
        <v>1</v>
      </c>
      <c r="C240" s="14">
        <v>13</v>
      </c>
      <c r="D240" s="14">
        <v>1</v>
      </c>
      <c r="E240" s="14" t="s">
        <v>472</v>
      </c>
      <c r="F240" s="14">
        <v>13</v>
      </c>
      <c r="G240" s="14" t="s">
        <v>473</v>
      </c>
      <c r="H240" s="14" t="s">
        <v>474</v>
      </c>
      <c r="I240" s="18">
        <v>130</v>
      </c>
      <c r="J240" s="19">
        <v>130.92</v>
      </c>
      <c r="K240" s="20">
        <f t="shared" si="87"/>
        <v>1366.8</v>
      </c>
      <c r="L240" s="21">
        <f t="shared" ref="L240:L242" si="109">ROUND(J240*0.35,2)*12</f>
        <v>549.84</v>
      </c>
      <c r="M240" s="21">
        <v>30</v>
      </c>
      <c r="N240" s="21">
        <f t="shared" si="107"/>
        <v>94.32</v>
      </c>
      <c r="O240" s="22">
        <f t="shared" si="88"/>
        <v>2040.96</v>
      </c>
      <c r="P240" s="23"/>
      <c r="Q240" s="26">
        <f t="shared" si="89"/>
        <v>2040.96</v>
      </c>
      <c r="R240" s="27">
        <f>J240+J241+J242-300</f>
        <v>2.79999999999995</v>
      </c>
      <c r="S240" s="27">
        <f>ROUND(R240*8053,2)</f>
        <v>22548.4</v>
      </c>
      <c r="T240" s="28">
        <f t="shared" si="90"/>
        <v>17020</v>
      </c>
      <c r="U240" s="26">
        <f>Q240+Q241+Q242+S240+T240+T241+T242</f>
        <v>67853.24</v>
      </c>
    </row>
    <row r="241" spans="1:21">
      <c r="A241" s="14">
        <v>4</v>
      </c>
      <c r="B241" s="14">
        <v>1</v>
      </c>
      <c r="C241" s="14">
        <v>13</v>
      </c>
      <c r="D241" s="14">
        <v>2</v>
      </c>
      <c r="E241" s="14" t="str">
        <f t="shared" si="108"/>
        <v>宅082</v>
      </c>
      <c r="F241" s="14">
        <v>13</v>
      </c>
      <c r="G241" s="14" t="s">
        <v>475</v>
      </c>
      <c r="H241" s="14" t="s">
        <v>474</v>
      </c>
      <c r="I241" s="18">
        <v>85</v>
      </c>
      <c r="J241" s="19">
        <v>86.81</v>
      </c>
      <c r="K241" s="20">
        <f t="shared" si="87"/>
        <v>906.24</v>
      </c>
      <c r="L241" s="21">
        <f t="shared" si="109"/>
        <v>364.56</v>
      </c>
      <c r="M241" s="21">
        <v>30</v>
      </c>
      <c r="N241" s="21">
        <f t="shared" si="107"/>
        <v>62.52</v>
      </c>
      <c r="O241" s="22">
        <f t="shared" si="88"/>
        <v>1363.32</v>
      </c>
      <c r="P241" s="23">
        <v>600</v>
      </c>
      <c r="Q241" s="26">
        <f t="shared" si="89"/>
        <v>1963.32</v>
      </c>
      <c r="R241" s="27"/>
      <c r="S241" s="27"/>
      <c r="T241" s="28">
        <f t="shared" si="90"/>
        <v>11285</v>
      </c>
      <c r="U241" s="26"/>
    </row>
    <row r="242" spans="1:21">
      <c r="A242" s="14">
        <v>4</v>
      </c>
      <c r="B242" s="14">
        <v>1</v>
      </c>
      <c r="C242" s="14">
        <v>13</v>
      </c>
      <c r="D242" s="14">
        <v>3</v>
      </c>
      <c r="E242" s="14" t="str">
        <f t="shared" si="108"/>
        <v>宅082</v>
      </c>
      <c r="F242" s="14">
        <v>13</v>
      </c>
      <c r="G242" s="14" t="s">
        <v>476</v>
      </c>
      <c r="H242" s="14" t="s">
        <v>474</v>
      </c>
      <c r="I242" s="18">
        <v>85</v>
      </c>
      <c r="J242" s="19">
        <v>85.07</v>
      </c>
      <c r="K242" s="20">
        <f t="shared" si="87"/>
        <v>888.12</v>
      </c>
      <c r="L242" s="21">
        <f t="shared" si="109"/>
        <v>357.24</v>
      </c>
      <c r="M242" s="21">
        <v>30</v>
      </c>
      <c r="N242" s="21">
        <f t="shared" si="107"/>
        <v>61.2</v>
      </c>
      <c r="O242" s="22">
        <f t="shared" si="88"/>
        <v>1336.56</v>
      </c>
      <c r="P242" s="23">
        <v>600</v>
      </c>
      <c r="Q242" s="26">
        <f t="shared" si="89"/>
        <v>1936.56</v>
      </c>
      <c r="R242" s="27"/>
      <c r="S242" s="27"/>
      <c r="T242" s="28">
        <f t="shared" si="90"/>
        <v>11059</v>
      </c>
      <c r="U242" s="26"/>
    </row>
    <row r="243" spans="1:21">
      <c r="A243" s="14">
        <v>4</v>
      </c>
      <c r="B243" s="14">
        <v>2</v>
      </c>
      <c r="C243" s="14">
        <v>9</v>
      </c>
      <c r="D243" s="14">
        <v>3</v>
      </c>
      <c r="E243" s="14" t="s">
        <v>477</v>
      </c>
      <c r="F243" s="14">
        <v>9</v>
      </c>
      <c r="G243" s="14" t="s">
        <v>478</v>
      </c>
      <c r="H243" s="14" t="s">
        <v>479</v>
      </c>
      <c r="I243" s="18">
        <v>130</v>
      </c>
      <c r="J243" s="19">
        <v>130.92</v>
      </c>
      <c r="K243" s="20">
        <f t="shared" si="87"/>
        <v>1366.8</v>
      </c>
      <c r="L243" s="21">
        <f t="shared" ref="L243:L245" si="110">ROUND(J243*0.3,2)*12</f>
        <v>471.36</v>
      </c>
      <c r="M243" s="21">
        <v>30</v>
      </c>
      <c r="N243" s="21">
        <f t="shared" si="107"/>
        <v>94.32</v>
      </c>
      <c r="O243" s="22">
        <f t="shared" si="88"/>
        <v>1962.48</v>
      </c>
      <c r="P243" s="23"/>
      <c r="Q243" s="26">
        <f t="shared" si="89"/>
        <v>1962.48</v>
      </c>
      <c r="R243" s="27">
        <f>J243+J244+J245-300</f>
        <v>2.79999999999995</v>
      </c>
      <c r="S243" s="27">
        <f>ROUND(R243*8053,2)</f>
        <v>22548.4</v>
      </c>
      <c r="T243" s="28">
        <f t="shared" si="90"/>
        <v>17020</v>
      </c>
      <c r="U243" s="26">
        <f>Q243+Q244+Q245+S243+T243+T244+T245</f>
        <v>67671.68</v>
      </c>
    </row>
    <row r="244" spans="1:21">
      <c r="A244" s="14">
        <v>4</v>
      </c>
      <c r="B244" s="14">
        <v>2</v>
      </c>
      <c r="C244" s="14">
        <v>9</v>
      </c>
      <c r="D244" s="14">
        <v>2</v>
      </c>
      <c r="E244" s="14" t="str">
        <f t="shared" ref="E244:E248" si="111">E243</f>
        <v>宅083</v>
      </c>
      <c r="F244" s="14">
        <v>9</v>
      </c>
      <c r="G244" s="14" t="s">
        <v>480</v>
      </c>
      <c r="H244" s="14" t="s">
        <v>481</v>
      </c>
      <c r="I244" s="18">
        <v>85</v>
      </c>
      <c r="J244" s="19">
        <v>86.81</v>
      </c>
      <c r="K244" s="20">
        <f t="shared" si="87"/>
        <v>906.24</v>
      </c>
      <c r="L244" s="21">
        <f t="shared" si="110"/>
        <v>312.48</v>
      </c>
      <c r="M244" s="21">
        <v>30</v>
      </c>
      <c r="N244" s="21">
        <f t="shared" si="107"/>
        <v>62.52</v>
      </c>
      <c r="O244" s="22">
        <f t="shared" si="88"/>
        <v>1311.24</v>
      </c>
      <c r="P244" s="23">
        <v>600</v>
      </c>
      <c r="Q244" s="26">
        <f t="shared" si="89"/>
        <v>1911.24</v>
      </c>
      <c r="R244" s="27"/>
      <c r="S244" s="27"/>
      <c r="T244" s="28">
        <f t="shared" si="90"/>
        <v>11285</v>
      </c>
      <c r="U244" s="26"/>
    </row>
    <row r="245" spans="1:21">
      <c r="A245" s="14">
        <v>4</v>
      </c>
      <c r="B245" s="14">
        <v>2</v>
      </c>
      <c r="C245" s="14">
        <v>9</v>
      </c>
      <c r="D245" s="14">
        <v>1</v>
      </c>
      <c r="E245" s="14" t="str">
        <f t="shared" si="111"/>
        <v>宅083</v>
      </c>
      <c r="F245" s="14">
        <v>9</v>
      </c>
      <c r="G245" s="14" t="s">
        <v>482</v>
      </c>
      <c r="H245" s="14" t="s">
        <v>479</v>
      </c>
      <c r="I245" s="18">
        <v>85</v>
      </c>
      <c r="J245" s="19">
        <v>85.07</v>
      </c>
      <c r="K245" s="20">
        <f t="shared" si="87"/>
        <v>888.12</v>
      </c>
      <c r="L245" s="21">
        <f t="shared" si="110"/>
        <v>306.24</v>
      </c>
      <c r="M245" s="21">
        <v>30</v>
      </c>
      <c r="N245" s="21">
        <f t="shared" si="107"/>
        <v>61.2</v>
      </c>
      <c r="O245" s="22">
        <f t="shared" si="88"/>
        <v>1285.56</v>
      </c>
      <c r="P245" s="23">
        <v>600</v>
      </c>
      <c r="Q245" s="26">
        <f t="shared" si="89"/>
        <v>1885.56</v>
      </c>
      <c r="R245" s="27"/>
      <c r="S245" s="27"/>
      <c r="T245" s="28">
        <f t="shared" si="90"/>
        <v>11059</v>
      </c>
      <c r="U245" s="26"/>
    </row>
    <row r="246" spans="1:21">
      <c r="A246" s="14">
        <v>4</v>
      </c>
      <c r="B246" s="14">
        <v>2</v>
      </c>
      <c r="C246" s="14">
        <v>14</v>
      </c>
      <c r="D246" s="14">
        <v>3</v>
      </c>
      <c r="E246" s="14" t="s">
        <v>483</v>
      </c>
      <c r="F246" s="14">
        <v>14</v>
      </c>
      <c r="G246" s="14" t="s">
        <v>484</v>
      </c>
      <c r="H246" s="14" t="s">
        <v>485</v>
      </c>
      <c r="I246" s="18">
        <v>130</v>
      </c>
      <c r="J246" s="19">
        <v>130.92</v>
      </c>
      <c r="K246" s="20">
        <f t="shared" si="87"/>
        <v>1366.8</v>
      </c>
      <c r="L246" s="21">
        <f t="shared" ref="L246:L251" si="112">ROUND(J246*0.35,2)*12</f>
        <v>549.84</v>
      </c>
      <c r="M246" s="21">
        <v>30</v>
      </c>
      <c r="N246" s="21">
        <f t="shared" si="107"/>
        <v>94.32</v>
      </c>
      <c r="O246" s="22">
        <f t="shared" si="88"/>
        <v>2040.96</v>
      </c>
      <c r="P246" s="23"/>
      <c r="Q246" s="26">
        <f t="shared" si="89"/>
        <v>2040.96</v>
      </c>
      <c r="R246" s="27">
        <f>J246+J247+J248-300</f>
        <v>2.79999999999995</v>
      </c>
      <c r="S246" s="27">
        <f>ROUND(R246*8053,2)</f>
        <v>22548.4</v>
      </c>
      <c r="T246" s="28">
        <f t="shared" si="90"/>
        <v>17020</v>
      </c>
      <c r="U246" s="26">
        <f>Q246+Q247+Q248+S246+T246+T247+T248</f>
        <v>67853.24</v>
      </c>
    </row>
    <row r="247" spans="1:21">
      <c r="A247" s="14">
        <v>4</v>
      </c>
      <c r="B247" s="14">
        <v>2</v>
      </c>
      <c r="C247" s="14">
        <v>14</v>
      </c>
      <c r="D247" s="14">
        <v>2</v>
      </c>
      <c r="E247" s="14" t="str">
        <f t="shared" si="111"/>
        <v>宅084</v>
      </c>
      <c r="F247" s="14">
        <v>14</v>
      </c>
      <c r="G247" s="14" t="s">
        <v>486</v>
      </c>
      <c r="H247" s="14" t="s">
        <v>485</v>
      </c>
      <c r="I247" s="18">
        <v>85</v>
      </c>
      <c r="J247" s="19">
        <v>86.81</v>
      </c>
      <c r="K247" s="20">
        <f t="shared" si="87"/>
        <v>906.24</v>
      </c>
      <c r="L247" s="21">
        <f t="shared" si="112"/>
        <v>364.56</v>
      </c>
      <c r="M247" s="21">
        <v>30</v>
      </c>
      <c r="N247" s="21">
        <f t="shared" si="107"/>
        <v>62.52</v>
      </c>
      <c r="O247" s="22">
        <f t="shared" si="88"/>
        <v>1363.32</v>
      </c>
      <c r="P247" s="23">
        <v>600</v>
      </c>
      <c r="Q247" s="26">
        <f t="shared" si="89"/>
        <v>1963.32</v>
      </c>
      <c r="R247" s="27"/>
      <c r="S247" s="27"/>
      <c r="T247" s="28">
        <f t="shared" si="90"/>
        <v>11285</v>
      </c>
      <c r="U247" s="26"/>
    </row>
    <row r="248" spans="1:21">
      <c r="A248" s="14">
        <v>4</v>
      </c>
      <c r="B248" s="14">
        <v>2</v>
      </c>
      <c r="C248" s="14">
        <v>14</v>
      </c>
      <c r="D248" s="14">
        <v>1</v>
      </c>
      <c r="E248" s="14" t="str">
        <f t="shared" si="111"/>
        <v>宅084</v>
      </c>
      <c r="F248" s="14">
        <v>14</v>
      </c>
      <c r="G248" s="14" t="s">
        <v>487</v>
      </c>
      <c r="H248" s="14" t="s">
        <v>488</v>
      </c>
      <c r="I248" s="18">
        <v>85</v>
      </c>
      <c r="J248" s="19">
        <v>85.07</v>
      </c>
      <c r="K248" s="20">
        <f t="shared" si="87"/>
        <v>888.12</v>
      </c>
      <c r="L248" s="21">
        <f t="shared" si="112"/>
        <v>357.24</v>
      </c>
      <c r="M248" s="21">
        <v>30</v>
      </c>
      <c r="N248" s="21">
        <f t="shared" si="107"/>
        <v>61.2</v>
      </c>
      <c r="O248" s="22">
        <f t="shared" si="88"/>
        <v>1336.56</v>
      </c>
      <c r="P248" s="23">
        <v>600</v>
      </c>
      <c r="Q248" s="26">
        <f t="shared" si="89"/>
        <v>1936.56</v>
      </c>
      <c r="R248" s="27"/>
      <c r="S248" s="27"/>
      <c r="T248" s="28">
        <f t="shared" si="90"/>
        <v>11059</v>
      </c>
      <c r="U248" s="26"/>
    </row>
    <row r="249" spans="1:21">
      <c r="A249" s="14">
        <v>4</v>
      </c>
      <c r="B249" s="14">
        <v>1</v>
      </c>
      <c r="C249" s="14">
        <v>14</v>
      </c>
      <c r="D249" s="14">
        <v>1</v>
      </c>
      <c r="E249" s="14" t="s">
        <v>489</v>
      </c>
      <c r="F249" s="14">
        <v>14</v>
      </c>
      <c r="G249" s="14" t="s">
        <v>490</v>
      </c>
      <c r="H249" s="14" t="s">
        <v>491</v>
      </c>
      <c r="I249" s="18">
        <v>130</v>
      </c>
      <c r="J249" s="19">
        <v>130.92</v>
      </c>
      <c r="K249" s="20">
        <f t="shared" si="87"/>
        <v>1366.8</v>
      </c>
      <c r="L249" s="21">
        <f t="shared" si="112"/>
        <v>549.84</v>
      </c>
      <c r="M249" s="21">
        <v>30</v>
      </c>
      <c r="N249" s="21">
        <f t="shared" si="107"/>
        <v>94.32</v>
      </c>
      <c r="O249" s="22">
        <f t="shared" si="88"/>
        <v>2040.96</v>
      </c>
      <c r="P249" s="23"/>
      <c r="Q249" s="26">
        <f t="shared" si="89"/>
        <v>2040.96</v>
      </c>
      <c r="R249" s="27">
        <f>J249+J250+J251-300</f>
        <v>2.79999999999995</v>
      </c>
      <c r="S249" s="27">
        <f>ROUND(R249*8053,2)</f>
        <v>22548.4</v>
      </c>
      <c r="T249" s="28">
        <f t="shared" si="90"/>
        <v>17020</v>
      </c>
      <c r="U249" s="26">
        <f>Q249+Q250+Q251+S249+T249+T250+T251</f>
        <v>67853.24</v>
      </c>
    </row>
    <row r="250" spans="1:21">
      <c r="A250" s="14">
        <v>4</v>
      </c>
      <c r="B250" s="14">
        <v>1</v>
      </c>
      <c r="C250" s="14">
        <v>14</v>
      </c>
      <c r="D250" s="14">
        <v>2</v>
      </c>
      <c r="E250" s="14" t="str">
        <f t="shared" ref="E250:E254" si="113">E249</f>
        <v>宅085</v>
      </c>
      <c r="F250" s="14">
        <v>14</v>
      </c>
      <c r="G250" s="14" t="s">
        <v>492</v>
      </c>
      <c r="H250" s="14" t="s">
        <v>491</v>
      </c>
      <c r="I250" s="18">
        <v>85</v>
      </c>
      <c r="J250" s="19">
        <v>86.81</v>
      </c>
      <c r="K250" s="20">
        <f t="shared" si="87"/>
        <v>906.24</v>
      </c>
      <c r="L250" s="21">
        <f t="shared" si="112"/>
        <v>364.56</v>
      </c>
      <c r="M250" s="21">
        <v>30</v>
      </c>
      <c r="N250" s="21">
        <f t="shared" si="107"/>
        <v>62.52</v>
      </c>
      <c r="O250" s="22">
        <f t="shared" si="88"/>
        <v>1363.32</v>
      </c>
      <c r="P250" s="23">
        <v>600</v>
      </c>
      <c r="Q250" s="26">
        <f t="shared" si="89"/>
        <v>1963.32</v>
      </c>
      <c r="R250" s="27"/>
      <c r="S250" s="27"/>
      <c r="T250" s="28">
        <f t="shared" si="90"/>
        <v>11285</v>
      </c>
      <c r="U250" s="26"/>
    </row>
    <row r="251" spans="1:21">
      <c r="A251" s="14">
        <v>4</v>
      </c>
      <c r="B251" s="14">
        <v>1</v>
      </c>
      <c r="C251" s="14">
        <v>14</v>
      </c>
      <c r="D251" s="14">
        <v>3</v>
      </c>
      <c r="E251" s="14" t="str">
        <f t="shared" si="113"/>
        <v>宅085</v>
      </c>
      <c r="F251" s="14">
        <v>14</v>
      </c>
      <c r="G251" s="14" t="s">
        <v>493</v>
      </c>
      <c r="H251" s="14" t="s">
        <v>491</v>
      </c>
      <c r="I251" s="18">
        <v>85</v>
      </c>
      <c r="J251" s="19">
        <v>85.07</v>
      </c>
      <c r="K251" s="20">
        <f t="shared" si="87"/>
        <v>888.12</v>
      </c>
      <c r="L251" s="21">
        <f t="shared" si="112"/>
        <v>357.24</v>
      </c>
      <c r="M251" s="21">
        <v>30</v>
      </c>
      <c r="N251" s="21">
        <f t="shared" si="107"/>
        <v>61.2</v>
      </c>
      <c r="O251" s="22">
        <f t="shared" si="88"/>
        <v>1336.56</v>
      </c>
      <c r="P251" s="23">
        <v>600</v>
      </c>
      <c r="Q251" s="26">
        <f t="shared" si="89"/>
        <v>1936.56</v>
      </c>
      <c r="R251" s="27"/>
      <c r="S251" s="27"/>
      <c r="T251" s="28">
        <f t="shared" si="90"/>
        <v>11059</v>
      </c>
      <c r="U251" s="26"/>
    </row>
    <row r="252" spans="1:21">
      <c r="A252" s="14">
        <v>5</v>
      </c>
      <c r="B252" s="14">
        <v>2</v>
      </c>
      <c r="C252" s="14">
        <v>8</v>
      </c>
      <c r="D252" s="14">
        <v>3</v>
      </c>
      <c r="E252" s="14" t="s">
        <v>494</v>
      </c>
      <c r="F252" s="14">
        <v>8</v>
      </c>
      <c r="G252" s="14" t="s">
        <v>495</v>
      </c>
      <c r="H252" s="14" t="s">
        <v>496</v>
      </c>
      <c r="I252" s="18">
        <v>130</v>
      </c>
      <c r="J252" s="19">
        <v>130.98</v>
      </c>
      <c r="K252" s="20">
        <f t="shared" si="87"/>
        <v>1367.4</v>
      </c>
      <c r="L252" s="21">
        <f t="shared" ref="L252:L257" si="114">ROUND(J252*0.3,2)*12</f>
        <v>471.48</v>
      </c>
      <c r="M252" s="21">
        <v>30</v>
      </c>
      <c r="N252" s="21">
        <f t="shared" si="107"/>
        <v>94.32</v>
      </c>
      <c r="O252" s="22">
        <f t="shared" si="88"/>
        <v>1963.2</v>
      </c>
      <c r="P252" s="23"/>
      <c r="Q252" s="26">
        <f t="shared" si="89"/>
        <v>1963.2</v>
      </c>
      <c r="R252" s="27">
        <f>J252+J253+J254-300</f>
        <v>2.93000000000001</v>
      </c>
      <c r="S252" s="27">
        <f>ROUND(R252*8053,2)</f>
        <v>23595.29</v>
      </c>
      <c r="T252" s="28">
        <f t="shared" si="90"/>
        <v>17027</v>
      </c>
      <c r="U252" s="26">
        <f>Q252+Q253+Q254+S252+T252+T253+T254</f>
        <v>68736.49</v>
      </c>
    </row>
    <row r="253" spans="1:21">
      <c r="A253" s="14">
        <v>5</v>
      </c>
      <c r="B253" s="14">
        <v>2</v>
      </c>
      <c r="C253" s="14">
        <v>8</v>
      </c>
      <c r="D253" s="14">
        <v>2</v>
      </c>
      <c r="E253" s="14" t="str">
        <f t="shared" si="113"/>
        <v>宅086</v>
      </c>
      <c r="F253" s="14">
        <v>8</v>
      </c>
      <c r="G253" s="14" t="s">
        <v>497</v>
      </c>
      <c r="H253" s="14" t="s">
        <v>496</v>
      </c>
      <c r="I253" s="18">
        <v>85</v>
      </c>
      <c r="J253" s="19">
        <v>86.84</v>
      </c>
      <c r="K253" s="20">
        <f t="shared" si="87"/>
        <v>906.6</v>
      </c>
      <c r="L253" s="21">
        <f t="shared" si="114"/>
        <v>312.6</v>
      </c>
      <c r="M253" s="21">
        <v>30</v>
      </c>
      <c r="N253" s="21">
        <f t="shared" si="107"/>
        <v>62.52</v>
      </c>
      <c r="O253" s="22">
        <f t="shared" si="88"/>
        <v>1311.72</v>
      </c>
      <c r="P253" s="23">
        <v>600</v>
      </c>
      <c r="Q253" s="26">
        <f t="shared" si="89"/>
        <v>1911.72</v>
      </c>
      <c r="R253" s="27"/>
      <c r="S253" s="27"/>
      <c r="T253" s="28">
        <f t="shared" si="90"/>
        <v>11289</v>
      </c>
      <c r="U253" s="26"/>
    </row>
    <row r="254" spans="1:21">
      <c r="A254" s="14">
        <v>5</v>
      </c>
      <c r="B254" s="14">
        <v>2</v>
      </c>
      <c r="C254" s="14">
        <v>8</v>
      </c>
      <c r="D254" s="14">
        <v>1</v>
      </c>
      <c r="E254" s="14" t="str">
        <f t="shared" si="113"/>
        <v>宅086</v>
      </c>
      <c r="F254" s="14">
        <v>8</v>
      </c>
      <c r="G254" s="14" t="s">
        <v>498</v>
      </c>
      <c r="H254" s="14" t="s">
        <v>496</v>
      </c>
      <c r="I254" s="18">
        <v>85</v>
      </c>
      <c r="J254" s="19">
        <v>85.11</v>
      </c>
      <c r="K254" s="20">
        <f t="shared" si="87"/>
        <v>888.6</v>
      </c>
      <c r="L254" s="21">
        <f t="shared" si="114"/>
        <v>306.36</v>
      </c>
      <c r="M254" s="21">
        <v>30</v>
      </c>
      <c r="N254" s="21">
        <f t="shared" si="107"/>
        <v>61.32</v>
      </c>
      <c r="O254" s="22">
        <f t="shared" si="88"/>
        <v>1286.28</v>
      </c>
      <c r="P254" s="23">
        <v>600</v>
      </c>
      <c r="Q254" s="26">
        <f t="shared" si="89"/>
        <v>1886.28</v>
      </c>
      <c r="R254" s="27"/>
      <c r="S254" s="27"/>
      <c r="T254" s="28">
        <f t="shared" si="90"/>
        <v>11064</v>
      </c>
      <c r="U254" s="26"/>
    </row>
    <row r="255" spans="1:21">
      <c r="A255" s="14">
        <v>6</v>
      </c>
      <c r="B255" s="14">
        <v>1</v>
      </c>
      <c r="C255" s="14">
        <v>3</v>
      </c>
      <c r="D255" s="14">
        <v>1</v>
      </c>
      <c r="E255" s="14" t="s">
        <v>499</v>
      </c>
      <c r="F255" s="14">
        <v>3</v>
      </c>
      <c r="G255" s="14" t="s">
        <v>500</v>
      </c>
      <c r="H255" s="14" t="s">
        <v>501</v>
      </c>
      <c r="I255" s="18">
        <v>130</v>
      </c>
      <c r="J255" s="19">
        <v>130.42</v>
      </c>
      <c r="K255" s="20">
        <f t="shared" si="87"/>
        <v>1361.64</v>
      </c>
      <c r="L255" s="21">
        <f t="shared" si="114"/>
        <v>469.56</v>
      </c>
      <c r="M255" s="21">
        <v>30</v>
      </c>
      <c r="N255" s="21">
        <f t="shared" si="107"/>
        <v>93.96</v>
      </c>
      <c r="O255" s="22">
        <f t="shared" si="88"/>
        <v>1955.16</v>
      </c>
      <c r="P255" s="23"/>
      <c r="Q255" s="26">
        <f t="shared" si="89"/>
        <v>1955.16</v>
      </c>
      <c r="R255" s="27">
        <f>J255+J256+J257-300</f>
        <v>1.63999999999999</v>
      </c>
      <c r="S255" s="27">
        <f>ROUND(R255*8053,2)</f>
        <v>13206.92</v>
      </c>
      <c r="T255" s="28">
        <f t="shared" si="90"/>
        <v>16955</v>
      </c>
      <c r="U255" s="26">
        <f>Q255+Q256+Q257+S255+T255+T256+T257</f>
        <v>58163.4</v>
      </c>
    </row>
    <row r="256" spans="1:21">
      <c r="A256" s="14">
        <v>6</v>
      </c>
      <c r="B256" s="14">
        <v>1</v>
      </c>
      <c r="C256" s="14">
        <v>3</v>
      </c>
      <c r="D256" s="14">
        <v>2</v>
      </c>
      <c r="E256" s="14" t="str">
        <f t="shared" ref="E256:E260" si="115">E255</f>
        <v>宅087</v>
      </c>
      <c r="F256" s="14">
        <v>3</v>
      </c>
      <c r="G256" s="14" t="s">
        <v>502</v>
      </c>
      <c r="H256" s="14" t="s">
        <v>501</v>
      </c>
      <c r="I256" s="18">
        <v>85</v>
      </c>
      <c r="J256" s="19">
        <v>86.47</v>
      </c>
      <c r="K256" s="20">
        <f t="shared" si="87"/>
        <v>902.76</v>
      </c>
      <c r="L256" s="21">
        <f t="shared" si="114"/>
        <v>311.28</v>
      </c>
      <c r="M256" s="21">
        <v>30</v>
      </c>
      <c r="N256" s="21">
        <f t="shared" si="107"/>
        <v>62.28</v>
      </c>
      <c r="O256" s="22">
        <f t="shared" si="88"/>
        <v>1306.32</v>
      </c>
      <c r="P256" s="23">
        <v>600</v>
      </c>
      <c r="Q256" s="26">
        <f t="shared" si="89"/>
        <v>1906.32</v>
      </c>
      <c r="R256" s="27"/>
      <c r="S256" s="27"/>
      <c r="T256" s="28">
        <f t="shared" si="90"/>
        <v>11241</v>
      </c>
      <c r="U256" s="26"/>
    </row>
    <row r="257" spans="1:21">
      <c r="A257" s="14">
        <v>6</v>
      </c>
      <c r="B257" s="14">
        <v>1</v>
      </c>
      <c r="C257" s="14">
        <v>3</v>
      </c>
      <c r="D257" s="14">
        <v>3</v>
      </c>
      <c r="E257" s="14" t="str">
        <f t="shared" si="115"/>
        <v>宅087</v>
      </c>
      <c r="F257" s="14">
        <v>3</v>
      </c>
      <c r="G257" s="14" t="s">
        <v>503</v>
      </c>
      <c r="H257" s="14" t="s">
        <v>501</v>
      </c>
      <c r="I257" s="18">
        <v>85</v>
      </c>
      <c r="J257" s="19">
        <v>84.75</v>
      </c>
      <c r="K257" s="20">
        <f t="shared" si="87"/>
        <v>884.76</v>
      </c>
      <c r="L257" s="21">
        <f t="shared" si="114"/>
        <v>305.16</v>
      </c>
      <c r="M257" s="21">
        <v>30</v>
      </c>
      <c r="N257" s="21">
        <f t="shared" si="107"/>
        <v>61.08</v>
      </c>
      <c r="O257" s="22">
        <f t="shared" si="88"/>
        <v>1281</v>
      </c>
      <c r="P257" s="23">
        <v>600</v>
      </c>
      <c r="Q257" s="26">
        <f t="shared" si="89"/>
        <v>1881</v>
      </c>
      <c r="R257" s="27"/>
      <c r="S257" s="27"/>
      <c r="T257" s="28">
        <f t="shared" si="90"/>
        <v>11018</v>
      </c>
      <c r="U257" s="26"/>
    </row>
    <row r="258" spans="1:21">
      <c r="A258" s="14">
        <v>6</v>
      </c>
      <c r="B258" s="14">
        <v>2</v>
      </c>
      <c r="C258" s="14">
        <v>19</v>
      </c>
      <c r="D258" s="14">
        <v>3</v>
      </c>
      <c r="E258" s="14" t="s">
        <v>504</v>
      </c>
      <c r="F258" s="14">
        <v>19</v>
      </c>
      <c r="G258" s="14" t="s">
        <v>505</v>
      </c>
      <c r="H258" s="14" t="s">
        <v>506</v>
      </c>
      <c r="I258" s="18">
        <v>130</v>
      </c>
      <c r="J258" s="19">
        <v>130.42</v>
      </c>
      <c r="K258" s="20">
        <f t="shared" si="87"/>
        <v>1361.64</v>
      </c>
      <c r="L258" s="21">
        <f t="shared" ref="L258:L263" si="116">ROUND(J258*0.35,2)*12</f>
        <v>547.8</v>
      </c>
      <c r="M258" s="21">
        <v>30</v>
      </c>
      <c r="N258" s="21">
        <f t="shared" si="107"/>
        <v>93.96</v>
      </c>
      <c r="O258" s="22">
        <f t="shared" si="88"/>
        <v>2033.4</v>
      </c>
      <c r="P258" s="23"/>
      <c r="Q258" s="26">
        <f t="shared" si="89"/>
        <v>2033.4</v>
      </c>
      <c r="R258" s="27">
        <f>J258+J259+J260-300</f>
        <v>1.63999999999999</v>
      </c>
      <c r="S258" s="27">
        <f>ROUND(R258*8053,2)</f>
        <v>13206.92</v>
      </c>
      <c r="T258" s="28">
        <f t="shared" si="90"/>
        <v>16955</v>
      </c>
      <c r="U258" s="26">
        <f>Q258+Q259+Q260+S258+T258+T259+T260</f>
        <v>58344.24</v>
      </c>
    </row>
    <row r="259" spans="1:21">
      <c r="A259" s="14">
        <v>6</v>
      </c>
      <c r="B259" s="14">
        <v>2</v>
      </c>
      <c r="C259" s="14">
        <v>19</v>
      </c>
      <c r="D259" s="14">
        <v>2</v>
      </c>
      <c r="E259" s="14" t="str">
        <f t="shared" si="115"/>
        <v>宅088</v>
      </c>
      <c r="F259" s="14">
        <v>19</v>
      </c>
      <c r="G259" s="14" t="s">
        <v>507</v>
      </c>
      <c r="H259" s="14" t="s">
        <v>506</v>
      </c>
      <c r="I259" s="18">
        <v>85</v>
      </c>
      <c r="J259" s="19">
        <v>86.47</v>
      </c>
      <c r="K259" s="20">
        <f t="shared" ref="K259:K322" si="117">ROUND(J259*0.87,2)*12</f>
        <v>902.76</v>
      </c>
      <c r="L259" s="21">
        <f t="shared" si="116"/>
        <v>363.12</v>
      </c>
      <c r="M259" s="21">
        <v>30</v>
      </c>
      <c r="N259" s="21">
        <f t="shared" si="107"/>
        <v>62.28</v>
      </c>
      <c r="O259" s="22">
        <f t="shared" ref="O259:O322" si="118">K259+L259+M259+N259</f>
        <v>1358.16</v>
      </c>
      <c r="P259" s="23">
        <v>600</v>
      </c>
      <c r="Q259" s="26">
        <f t="shared" ref="Q259:Q322" si="119">O259+P259</f>
        <v>1958.16</v>
      </c>
      <c r="R259" s="27"/>
      <c r="S259" s="27"/>
      <c r="T259" s="28">
        <f t="shared" ref="T259:T322" si="120">ROUND(J259*130,0)</f>
        <v>11241</v>
      </c>
      <c r="U259" s="26"/>
    </row>
    <row r="260" spans="1:21">
      <c r="A260" s="14">
        <v>6</v>
      </c>
      <c r="B260" s="14">
        <v>2</v>
      </c>
      <c r="C260" s="14">
        <v>19</v>
      </c>
      <c r="D260" s="14">
        <v>1</v>
      </c>
      <c r="E260" s="14" t="str">
        <f t="shared" si="115"/>
        <v>宅088</v>
      </c>
      <c r="F260" s="14">
        <v>19</v>
      </c>
      <c r="G260" s="14" t="s">
        <v>508</v>
      </c>
      <c r="H260" s="14" t="s">
        <v>506</v>
      </c>
      <c r="I260" s="18">
        <v>85</v>
      </c>
      <c r="J260" s="19">
        <v>84.75</v>
      </c>
      <c r="K260" s="20">
        <f t="shared" si="117"/>
        <v>884.76</v>
      </c>
      <c r="L260" s="21">
        <f t="shared" si="116"/>
        <v>355.92</v>
      </c>
      <c r="M260" s="21">
        <v>30</v>
      </c>
      <c r="N260" s="21">
        <f t="shared" si="107"/>
        <v>61.08</v>
      </c>
      <c r="O260" s="22">
        <f t="shared" si="118"/>
        <v>1331.76</v>
      </c>
      <c r="P260" s="23">
        <v>600</v>
      </c>
      <c r="Q260" s="26">
        <f t="shared" si="119"/>
        <v>1931.76</v>
      </c>
      <c r="R260" s="27"/>
      <c r="S260" s="27"/>
      <c r="T260" s="28">
        <f t="shared" si="120"/>
        <v>11018</v>
      </c>
      <c r="U260" s="26"/>
    </row>
    <row r="261" spans="1:21">
      <c r="A261" s="14">
        <v>4</v>
      </c>
      <c r="B261" s="14">
        <v>2</v>
      </c>
      <c r="C261" s="14">
        <v>13</v>
      </c>
      <c r="D261" s="14">
        <v>3</v>
      </c>
      <c r="E261" s="14" t="s">
        <v>509</v>
      </c>
      <c r="F261" s="14">
        <v>13</v>
      </c>
      <c r="G261" s="14" t="s">
        <v>510</v>
      </c>
      <c r="H261" s="14" t="s">
        <v>511</v>
      </c>
      <c r="I261" s="18">
        <v>130</v>
      </c>
      <c r="J261" s="19">
        <v>130.92</v>
      </c>
      <c r="K261" s="20">
        <f t="shared" si="117"/>
        <v>1366.8</v>
      </c>
      <c r="L261" s="21">
        <f t="shared" si="116"/>
        <v>549.84</v>
      </c>
      <c r="M261" s="21">
        <v>30</v>
      </c>
      <c r="N261" s="21">
        <f t="shared" si="107"/>
        <v>94.32</v>
      </c>
      <c r="O261" s="22">
        <f t="shared" si="118"/>
        <v>2040.96</v>
      </c>
      <c r="P261" s="23"/>
      <c r="Q261" s="26">
        <f t="shared" si="119"/>
        <v>2040.96</v>
      </c>
      <c r="R261" s="27">
        <f>J261+J262+J263-300</f>
        <v>2.79999999999995</v>
      </c>
      <c r="S261" s="27">
        <f>ROUND(R261*8053,2)</f>
        <v>22548.4</v>
      </c>
      <c r="T261" s="28">
        <f t="shared" si="120"/>
        <v>17020</v>
      </c>
      <c r="U261" s="26">
        <f>Q261+Q262+Q263+S261+T261+T262+T263</f>
        <v>67853.24</v>
      </c>
    </row>
    <row r="262" spans="1:21">
      <c r="A262" s="14">
        <v>4</v>
      </c>
      <c r="B262" s="14">
        <v>2</v>
      </c>
      <c r="C262" s="14">
        <v>13</v>
      </c>
      <c r="D262" s="14">
        <v>2</v>
      </c>
      <c r="E262" s="14" t="str">
        <f t="shared" ref="E262:E266" si="121">E261</f>
        <v>宅089</v>
      </c>
      <c r="F262" s="14">
        <v>13</v>
      </c>
      <c r="G262" s="14" t="s">
        <v>512</v>
      </c>
      <c r="H262" s="14" t="s">
        <v>513</v>
      </c>
      <c r="I262" s="18">
        <v>85</v>
      </c>
      <c r="J262" s="19">
        <v>86.81</v>
      </c>
      <c r="K262" s="20">
        <f t="shared" si="117"/>
        <v>906.24</v>
      </c>
      <c r="L262" s="21">
        <f t="shared" si="116"/>
        <v>364.56</v>
      </c>
      <c r="M262" s="21">
        <v>30</v>
      </c>
      <c r="N262" s="21">
        <f t="shared" si="107"/>
        <v>62.52</v>
      </c>
      <c r="O262" s="22">
        <f t="shared" si="118"/>
        <v>1363.32</v>
      </c>
      <c r="P262" s="23">
        <v>600</v>
      </c>
      <c r="Q262" s="26">
        <f t="shared" si="119"/>
        <v>1963.32</v>
      </c>
      <c r="R262" s="27"/>
      <c r="S262" s="27"/>
      <c r="T262" s="28">
        <f t="shared" si="120"/>
        <v>11285</v>
      </c>
      <c r="U262" s="26"/>
    </row>
    <row r="263" spans="1:21">
      <c r="A263" s="14">
        <v>4</v>
      </c>
      <c r="B263" s="14">
        <v>2</v>
      </c>
      <c r="C263" s="14">
        <v>13</v>
      </c>
      <c r="D263" s="14">
        <v>1</v>
      </c>
      <c r="E263" s="14" t="str">
        <f t="shared" si="121"/>
        <v>宅089</v>
      </c>
      <c r="F263" s="14">
        <v>13</v>
      </c>
      <c r="G263" s="14" t="s">
        <v>514</v>
      </c>
      <c r="H263" s="14" t="s">
        <v>515</v>
      </c>
      <c r="I263" s="18">
        <v>85</v>
      </c>
      <c r="J263" s="19">
        <v>85.07</v>
      </c>
      <c r="K263" s="20">
        <f t="shared" si="117"/>
        <v>888.12</v>
      </c>
      <c r="L263" s="21">
        <f t="shared" si="116"/>
        <v>357.24</v>
      </c>
      <c r="M263" s="21">
        <v>30</v>
      </c>
      <c r="N263" s="21">
        <f t="shared" si="107"/>
        <v>61.2</v>
      </c>
      <c r="O263" s="22">
        <f t="shared" si="118"/>
        <v>1336.56</v>
      </c>
      <c r="P263" s="23">
        <v>600</v>
      </c>
      <c r="Q263" s="26">
        <f t="shared" si="119"/>
        <v>1936.56</v>
      </c>
      <c r="R263" s="27"/>
      <c r="S263" s="27"/>
      <c r="T263" s="28">
        <f t="shared" si="120"/>
        <v>11059</v>
      </c>
      <c r="U263" s="26"/>
    </row>
    <row r="264" spans="1:21">
      <c r="A264" s="14">
        <v>5</v>
      </c>
      <c r="B264" s="14">
        <v>1</v>
      </c>
      <c r="C264" s="14">
        <v>6</v>
      </c>
      <c r="D264" s="14">
        <v>1</v>
      </c>
      <c r="E264" s="14" t="s">
        <v>516</v>
      </c>
      <c r="F264" s="14">
        <v>6</v>
      </c>
      <c r="G264" s="14" t="s">
        <v>517</v>
      </c>
      <c r="H264" s="14" t="s">
        <v>518</v>
      </c>
      <c r="I264" s="18">
        <v>130</v>
      </c>
      <c r="J264" s="19">
        <v>130.98</v>
      </c>
      <c r="K264" s="20">
        <f t="shared" si="117"/>
        <v>1367.4</v>
      </c>
      <c r="L264" s="21">
        <f t="shared" ref="L264:L266" si="122">ROUND(J264*0.3,2)*12</f>
        <v>471.48</v>
      </c>
      <c r="M264" s="21">
        <v>30</v>
      </c>
      <c r="N264" s="21">
        <f t="shared" si="107"/>
        <v>94.32</v>
      </c>
      <c r="O264" s="22">
        <f t="shared" si="118"/>
        <v>1963.2</v>
      </c>
      <c r="P264" s="23"/>
      <c r="Q264" s="26">
        <f t="shared" si="119"/>
        <v>1963.2</v>
      </c>
      <c r="R264" s="27">
        <f>J264+J265+J266-300</f>
        <v>2.86000000000001</v>
      </c>
      <c r="S264" s="27">
        <f>ROUND(R264*8053,2)</f>
        <v>23031.58</v>
      </c>
      <c r="T264" s="28">
        <f t="shared" si="120"/>
        <v>17027</v>
      </c>
      <c r="U264" s="26">
        <f>Q264+Q265+Q266+S264+T264+T265+T266</f>
        <v>68162.58</v>
      </c>
    </row>
    <row r="265" spans="1:21">
      <c r="A265" s="14">
        <v>4</v>
      </c>
      <c r="B265" s="14">
        <v>1</v>
      </c>
      <c r="C265" s="14">
        <v>5</v>
      </c>
      <c r="D265" s="14">
        <v>2</v>
      </c>
      <c r="E265" s="14" t="str">
        <f t="shared" si="121"/>
        <v>宅090</v>
      </c>
      <c r="F265" s="14">
        <v>5</v>
      </c>
      <c r="G265" s="14" t="s">
        <v>519</v>
      </c>
      <c r="H265" s="14" t="s">
        <v>520</v>
      </c>
      <c r="I265" s="18">
        <v>85</v>
      </c>
      <c r="J265" s="19">
        <v>86.81</v>
      </c>
      <c r="K265" s="20">
        <f t="shared" si="117"/>
        <v>906.24</v>
      </c>
      <c r="L265" s="21">
        <f t="shared" si="122"/>
        <v>312.48</v>
      </c>
      <c r="M265" s="21">
        <v>30</v>
      </c>
      <c r="N265" s="21">
        <f t="shared" si="107"/>
        <v>62.52</v>
      </c>
      <c r="O265" s="22">
        <f t="shared" si="118"/>
        <v>1311.24</v>
      </c>
      <c r="P265" s="23">
        <v>600</v>
      </c>
      <c r="Q265" s="26">
        <f t="shared" si="119"/>
        <v>1911.24</v>
      </c>
      <c r="R265" s="27"/>
      <c r="S265" s="27"/>
      <c r="T265" s="28">
        <f t="shared" si="120"/>
        <v>11285</v>
      </c>
      <c r="U265" s="26"/>
    </row>
    <row r="266" spans="1:21">
      <c r="A266" s="14">
        <v>4</v>
      </c>
      <c r="B266" s="14">
        <v>2</v>
      </c>
      <c r="C266" s="14">
        <v>6</v>
      </c>
      <c r="D266" s="14">
        <v>1</v>
      </c>
      <c r="E266" s="14" t="str">
        <f t="shared" si="121"/>
        <v>宅090</v>
      </c>
      <c r="F266" s="14">
        <v>6</v>
      </c>
      <c r="G266" s="14" t="s">
        <v>521</v>
      </c>
      <c r="H266" s="14" t="s">
        <v>522</v>
      </c>
      <c r="I266" s="18">
        <v>85</v>
      </c>
      <c r="J266" s="19">
        <v>85.07</v>
      </c>
      <c r="K266" s="20">
        <f t="shared" si="117"/>
        <v>888.12</v>
      </c>
      <c r="L266" s="21">
        <f t="shared" si="122"/>
        <v>306.24</v>
      </c>
      <c r="M266" s="21">
        <v>30</v>
      </c>
      <c r="N266" s="21">
        <f t="shared" si="107"/>
        <v>61.2</v>
      </c>
      <c r="O266" s="22">
        <f t="shared" si="118"/>
        <v>1285.56</v>
      </c>
      <c r="P266" s="23">
        <v>600</v>
      </c>
      <c r="Q266" s="26">
        <f t="shared" si="119"/>
        <v>1885.56</v>
      </c>
      <c r="R266" s="27"/>
      <c r="S266" s="27"/>
      <c r="T266" s="28">
        <f t="shared" si="120"/>
        <v>11059</v>
      </c>
      <c r="U266" s="26"/>
    </row>
    <row r="267" spans="1:21">
      <c r="A267" s="14">
        <v>5</v>
      </c>
      <c r="B267" s="14">
        <v>1</v>
      </c>
      <c r="C267" s="14">
        <v>19</v>
      </c>
      <c r="D267" s="14">
        <v>1</v>
      </c>
      <c r="E267" s="14" t="s">
        <v>523</v>
      </c>
      <c r="F267" s="14">
        <v>19</v>
      </c>
      <c r="G267" s="14" t="s">
        <v>524</v>
      </c>
      <c r="H267" s="14" t="s">
        <v>525</v>
      </c>
      <c r="I267" s="18">
        <v>130</v>
      </c>
      <c r="J267" s="19">
        <v>130.98</v>
      </c>
      <c r="K267" s="20">
        <f t="shared" si="117"/>
        <v>1367.4</v>
      </c>
      <c r="L267" s="21">
        <f t="shared" ref="L267:L275" si="123">ROUND(J267*0.35,2)*12</f>
        <v>550.08</v>
      </c>
      <c r="M267" s="21">
        <v>30</v>
      </c>
      <c r="N267" s="21">
        <f t="shared" si="107"/>
        <v>94.32</v>
      </c>
      <c r="O267" s="22">
        <f t="shared" si="118"/>
        <v>2041.8</v>
      </c>
      <c r="P267" s="23"/>
      <c r="Q267" s="26">
        <f t="shared" si="119"/>
        <v>2041.8</v>
      </c>
      <c r="R267" s="27">
        <f>J267+J268+J269-300</f>
        <v>2.93000000000001</v>
      </c>
      <c r="S267" s="27">
        <f>ROUND(R267*8053,2)</f>
        <v>23595.29</v>
      </c>
      <c r="T267" s="28">
        <f t="shared" si="120"/>
        <v>17027</v>
      </c>
      <c r="U267" s="26">
        <f>Q267+Q268+Q269+S267+T267+T268+T269</f>
        <v>68918.29</v>
      </c>
    </row>
    <row r="268" spans="1:21">
      <c r="A268" s="14">
        <v>5</v>
      </c>
      <c r="B268" s="14">
        <v>1</v>
      </c>
      <c r="C268" s="14">
        <v>19</v>
      </c>
      <c r="D268" s="14">
        <v>2</v>
      </c>
      <c r="E268" s="14" t="str">
        <f t="shared" ref="E268:E272" si="124">E267</f>
        <v>宅091</v>
      </c>
      <c r="F268" s="14">
        <v>19</v>
      </c>
      <c r="G268" s="14" t="s">
        <v>526</v>
      </c>
      <c r="H268" s="14" t="s">
        <v>527</v>
      </c>
      <c r="I268" s="18">
        <v>85</v>
      </c>
      <c r="J268" s="19">
        <v>86.84</v>
      </c>
      <c r="K268" s="20">
        <f t="shared" si="117"/>
        <v>906.6</v>
      </c>
      <c r="L268" s="21">
        <f t="shared" si="123"/>
        <v>364.68</v>
      </c>
      <c r="M268" s="21">
        <v>30</v>
      </c>
      <c r="N268" s="21">
        <f t="shared" si="107"/>
        <v>62.52</v>
      </c>
      <c r="O268" s="22">
        <f t="shared" si="118"/>
        <v>1363.8</v>
      </c>
      <c r="P268" s="23">
        <v>600</v>
      </c>
      <c r="Q268" s="26">
        <f t="shared" si="119"/>
        <v>1963.8</v>
      </c>
      <c r="R268" s="27"/>
      <c r="S268" s="27"/>
      <c r="T268" s="28">
        <f t="shared" si="120"/>
        <v>11289</v>
      </c>
      <c r="U268" s="26"/>
    </row>
    <row r="269" spans="1:21">
      <c r="A269" s="14">
        <v>5</v>
      </c>
      <c r="B269" s="14">
        <v>1</v>
      </c>
      <c r="C269" s="14">
        <v>19</v>
      </c>
      <c r="D269" s="14">
        <v>3</v>
      </c>
      <c r="E269" s="14" t="str">
        <f t="shared" si="124"/>
        <v>宅091</v>
      </c>
      <c r="F269" s="14">
        <v>19</v>
      </c>
      <c r="G269" s="14" t="s">
        <v>528</v>
      </c>
      <c r="H269" s="14" t="s">
        <v>527</v>
      </c>
      <c r="I269" s="18">
        <v>85</v>
      </c>
      <c r="J269" s="19">
        <v>85.11</v>
      </c>
      <c r="K269" s="20">
        <f t="shared" si="117"/>
        <v>888.6</v>
      </c>
      <c r="L269" s="21">
        <f t="shared" si="123"/>
        <v>357.48</v>
      </c>
      <c r="M269" s="21">
        <v>30</v>
      </c>
      <c r="N269" s="21">
        <f t="shared" si="107"/>
        <v>61.32</v>
      </c>
      <c r="O269" s="22">
        <f t="shared" si="118"/>
        <v>1337.4</v>
      </c>
      <c r="P269" s="23">
        <v>600</v>
      </c>
      <c r="Q269" s="26">
        <f t="shared" si="119"/>
        <v>1937.4</v>
      </c>
      <c r="R269" s="27"/>
      <c r="S269" s="27"/>
      <c r="T269" s="28">
        <f t="shared" si="120"/>
        <v>11064</v>
      </c>
      <c r="U269" s="26"/>
    </row>
    <row r="270" spans="1:21">
      <c r="A270" s="14">
        <v>5</v>
      </c>
      <c r="B270" s="14">
        <v>2</v>
      </c>
      <c r="C270" s="14">
        <v>16</v>
      </c>
      <c r="D270" s="14">
        <v>3</v>
      </c>
      <c r="E270" s="14" t="s">
        <v>529</v>
      </c>
      <c r="F270" s="14">
        <v>16</v>
      </c>
      <c r="G270" s="14" t="s">
        <v>530</v>
      </c>
      <c r="H270" s="14" t="s">
        <v>531</v>
      </c>
      <c r="I270" s="18">
        <v>130</v>
      </c>
      <c r="J270" s="19">
        <v>130.98</v>
      </c>
      <c r="K270" s="20">
        <f t="shared" si="117"/>
        <v>1367.4</v>
      </c>
      <c r="L270" s="21">
        <f t="shared" si="123"/>
        <v>550.08</v>
      </c>
      <c r="M270" s="21">
        <v>30</v>
      </c>
      <c r="N270" s="21">
        <f t="shared" si="107"/>
        <v>94.32</v>
      </c>
      <c r="O270" s="22">
        <f t="shared" si="118"/>
        <v>2041.8</v>
      </c>
      <c r="P270" s="23"/>
      <c r="Q270" s="26">
        <f t="shared" si="119"/>
        <v>2041.8</v>
      </c>
      <c r="R270" s="27">
        <f>J270+J271+J272-300</f>
        <v>2.93000000000001</v>
      </c>
      <c r="S270" s="27">
        <f>ROUND(R270*8053,2)</f>
        <v>23595.29</v>
      </c>
      <c r="T270" s="28">
        <f t="shared" si="120"/>
        <v>17027</v>
      </c>
      <c r="U270" s="26">
        <f>Q270+Q271+Q272+S270+T270+T271+T272</f>
        <v>68918.29</v>
      </c>
    </row>
    <row r="271" spans="1:21">
      <c r="A271" s="14">
        <v>5</v>
      </c>
      <c r="B271" s="14">
        <v>2</v>
      </c>
      <c r="C271" s="14">
        <v>16</v>
      </c>
      <c r="D271" s="14">
        <v>2</v>
      </c>
      <c r="E271" s="14" t="str">
        <f t="shared" si="124"/>
        <v>宅092</v>
      </c>
      <c r="F271" s="14">
        <v>16</v>
      </c>
      <c r="G271" s="14" t="s">
        <v>532</v>
      </c>
      <c r="H271" s="14" t="s">
        <v>531</v>
      </c>
      <c r="I271" s="18">
        <v>85</v>
      </c>
      <c r="J271" s="19">
        <v>86.84</v>
      </c>
      <c r="K271" s="20">
        <f t="shared" si="117"/>
        <v>906.6</v>
      </c>
      <c r="L271" s="21">
        <f t="shared" si="123"/>
        <v>364.68</v>
      </c>
      <c r="M271" s="21">
        <v>30</v>
      </c>
      <c r="N271" s="21">
        <f t="shared" si="107"/>
        <v>62.52</v>
      </c>
      <c r="O271" s="22">
        <f t="shared" si="118"/>
        <v>1363.8</v>
      </c>
      <c r="P271" s="23">
        <v>600</v>
      </c>
      <c r="Q271" s="26">
        <f t="shared" si="119"/>
        <v>1963.8</v>
      </c>
      <c r="R271" s="27"/>
      <c r="S271" s="27"/>
      <c r="T271" s="28">
        <f t="shared" si="120"/>
        <v>11289</v>
      </c>
      <c r="U271" s="26"/>
    </row>
    <row r="272" spans="1:21">
      <c r="A272" s="14">
        <v>5</v>
      </c>
      <c r="B272" s="14">
        <v>2</v>
      </c>
      <c r="C272" s="14">
        <v>16</v>
      </c>
      <c r="D272" s="14">
        <v>1</v>
      </c>
      <c r="E272" s="14" t="str">
        <f t="shared" si="124"/>
        <v>宅092</v>
      </c>
      <c r="F272" s="14">
        <v>16</v>
      </c>
      <c r="G272" s="14" t="s">
        <v>533</v>
      </c>
      <c r="H272" s="14" t="s">
        <v>531</v>
      </c>
      <c r="I272" s="18">
        <v>85</v>
      </c>
      <c r="J272" s="19">
        <v>85.11</v>
      </c>
      <c r="K272" s="20">
        <f t="shared" si="117"/>
        <v>888.6</v>
      </c>
      <c r="L272" s="21">
        <f t="shared" si="123"/>
        <v>357.48</v>
      </c>
      <c r="M272" s="21">
        <v>30</v>
      </c>
      <c r="N272" s="21">
        <f t="shared" si="107"/>
        <v>61.32</v>
      </c>
      <c r="O272" s="22">
        <f t="shared" si="118"/>
        <v>1337.4</v>
      </c>
      <c r="P272" s="23">
        <v>600</v>
      </c>
      <c r="Q272" s="26">
        <f t="shared" si="119"/>
        <v>1937.4</v>
      </c>
      <c r="R272" s="27"/>
      <c r="S272" s="27"/>
      <c r="T272" s="28">
        <f t="shared" si="120"/>
        <v>11064</v>
      </c>
      <c r="U272" s="26"/>
    </row>
    <row r="273" spans="1:21">
      <c r="A273" s="14">
        <v>3</v>
      </c>
      <c r="B273" s="14">
        <v>2</v>
      </c>
      <c r="C273" s="14">
        <v>16</v>
      </c>
      <c r="D273" s="14">
        <v>3</v>
      </c>
      <c r="E273" s="14" t="s">
        <v>534</v>
      </c>
      <c r="F273" s="14">
        <v>16</v>
      </c>
      <c r="G273" s="14" t="s">
        <v>535</v>
      </c>
      <c r="H273" s="14" t="s">
        <v>536</v>
      </c>
      <c r="I273" s="18">
        <v>130</v>
      </c>
      <c r="J273" s="19">
        <v>129.77</v>
      </c>
      <c r="K273" s="20">
        <f t="shared" si="117"/>
        <v>1354.8</v>
      </c>
      <c r="L273" s="21">
        <f t="shared" si="123"/>
        <v>545.04</v>
      </c>
      <c r="M273" s="21">
        <v>30</v>
      </c>
      <c r="N273" s="21">
        <f t="shared" si="107"/>
        <v>93.48</v>
      </c>
      <c r="O273" s="22">
        <f t="shared" si="118"/>
        <v>2023.32</v>
      </c>
      <c r="P273" s="23"/>
      <c r="Q273" s="26">
        <f t="shared" si="119"/>
        <v>2023.32</v>
      </c>
      <c r="R273" s="27">
        <f>J273+J274+J275-300</f>
        <v>0.139999999999986</v>
      </c>
      <c r="S273" s="27">
        <f>ROUND(R273*8053,2)</f>
        <v>1127.42</v>
      </c>
      <c r="T273" s="28">
        <f t="shared" si="120"/>
        <v>16870</v>
      </c>
      <c r="U273" s="26">
        <f>Q273+Q274+Q275+S273+T273+T274+T275</f>
        <v>46045.58</v>
      </c>
    </row>
    <row r="274" spans="1:21">
      <c r="A274" s="14">
        <v>3</v>
      </c>
      <c r="B274" s="14">
        <v>2</v>
      </c>
      <c r="C274" s="14">
        <v>16</v>
      </c>
      <c r="D274" s="14">
        <v>2</v>
      </c>
      <c r="E274" s="14" t="str">
        <f t="shared" ref="E274:E278" si="125">E273</f>
        <v>宅093</v>
      </c>
      <c r="F274" s="14">
        <v>16</v>
      </c>
      <c r="G274" s="14" t="s">
        <v>537</v>
      </c>
      <c r="H274" s="14" t="s">
        <v>536</v>
      </c>
      <c r="I274" s="18">
        <v>85</v>
      </c>
      <c r="J274" s="19">
        <v>86.04</v>
      </c>
      <c r="K274" s="20">
        <f t="shared" si="117"/>
        <v>898.2</v>
      </c>
      <c r="L274" s="21">
        <f t="shared" si="123"/>
        <v>361.32</v>
      </c>
      <c r="M274" s="21">
        <v>30</v>
      </c>
      <c r="N274" s="21">
        <f t="shared" si="107"/>
        <v>61.92</v>
      </c>
      <c r="O274" s="22">
        <f t="shared" si="118"/>
        <v>1351.44</v>
      </c>
      <c r="P274" s="23">
        <v>600</v>
      </c>
      <c r="Q274" s="26">
        <f t="shared" si="119"/>
        <v>1951.44</v>
      </c>
      <c r="R274" s="27"/>
      <c r="S274" s="27"/>
      <c r="T274" s="28">
        <f t="shared" si="120"/>
        <v>11185</v>
      </c>
      <c r="U274" s="26"/>
    </row>
    <row r="275" spans="1:21">
      <c r="A275" s="14">
        <v>3</v>
      </c>
      <c r="B275" s="14">
        <v>2</v>
      </c>
      <c r="C275" s="14">
        <v>16</v>
      </c>
      <c r="D275" s="14">
        <v>1</v>
      </c>
      <c r="E275" s="14" t="str">
        <f t="shared" si="125"/>
        <v>宅093</v>
      </c>
      <c r="F275" s="14">
        <v>16</v>
      </c>
      <c r="G275" s="14" t="s">
        <v>538</v>
      </c>
      <c r="H275" s="14" t="s">
        <v>536</v>
      </c>
      <c r="I275" s="18">
        <v>85</v>
      </c>
      <c r="J275" s="19">
        <v>84.33</v>
      </c>
      <c r="K275" s="20">
        <f t="shared" si="117"/>
        <v>880.44</v>
      </c>
      <c r="L275" s="21">
        <f t="shared" si="123"/>
        <v>354.24</v>
      </c>
      <c r="M275" s="21">
        <v>30</v>
      </c>
      <c r="N275" s="21">
        <f t="shared" si="107"/>
        <v>60.72</v>
      </c>
      <c r="O275" s="22">
        <f t="shared" si="118"/>
        <v>1325.4</v>
      </c>
      <c r="P275" s="23">
        <v>600</v>
      </c>
      <c r="Q275" s="26">
        <f t="shared" si="119"/>
        <v>1925.4</v>
      </c>
      <c r="R275" s="27"/>
      <c r="S275" s="27"/>
      <c r="T275" s="28">
        <f t="shared" si="120"/>
        <v>10963</v>
      </c>
      <c r="U275" s="26"/>
    </row>
    <row r="276" spans="1:21">
      <c r="A276" s="14">
        <v>4</v>
      </c>
      <c r="B276" s="14">
        <v>2</v>
      </c>
      <c r="C276" s="14">
        <v>8</v>
      </c>
      <c r="D276" s="14">
        <v>3</v>
      </c>
      <c r="E276" s="14" t="s">
        <v>539</v>
      </c>
      <c r="F276" s="14">
        <v>8</v>
      </c>
      <c r="G276" s="14" t="s">
        <v>540</v>
      </c>
      <c r="H276" s="14" t="s">
        <v>541</v>
      </c>
      <c r="I276" s="18">
        <v>130</v>
      </c>
      <c r="J276" s="19">
        <v>130.92</v>
      </c>
      <c r="K276" s="20">
        <f t="shared" si="117"/>
        <v>1366.8</v>
      </c>
      <c r="L276" s="21">
        <f t="shared" ref="L276:L278" si="126">ROUND(J276*0.3,2)*12</f>
        <v>471.36</v>
      </c>
      <c r="M276" s="21">
        <v>30</v>
      </c>
      <c r="N276" s="21">
        <f t="shared" si="107"/>
        <v>94.32</v>
      </c>
      <c r="O276" s="22">
        <f t="shared" si="118"/>
        <v>1962.48</v>
      </c>
      <c r="P276" s="23"/>
      <c r="Q276" s="26">
        <f t="shared" si="119"/>
        <v>1962.48</v>
      </c>
      <c r="R276" s="27">
        <f>J276+J277+J278-300</f>
        <v>2.79999999999995</v>
      </c>
      <c r="S276" s="27">
        <f>ROUND(R276*8053,2)</f>
        <v>22548.4</v>
      </c>
      <c r="T276" s="28">
        <f t="shared" si="120"/>
        <v>17020</v>
      </c>
      <c r="U276" s="26">
        <f>Q276+Q277+Q278+S276+T276+T277+T278</f>
        <v>67671.68</v>
      </c>
    </row>
    <row r="277" spans="1:21">
      <c r="A277" s="14">
        <v>4</v>
      </c>
      <c r="B277" s="14">
        <v>2</v>
      </c>
      <c r="C277" s="14">
        <v>8</v>
      </c>
      <c r="D277" s="14">
        <v>2</v>
      </c>
      <c r="E277" s="14" t="str">
        <f t="shared" si="125"/>
        <v>宅094</v>
      </c>
      <c r="F277" s="14">
        <v>8</v>
      </c>
      <c r="G277" s="14" t="s">
        <v>542</v>
      </c>
      <c r="H277" s="14" t="s">
        <v>543</v>
      </c>
      <c r="I277" s="18">
        <v>85</v>
      </c>
      <c r="J277" s="19">
        <v>86.81</v>
      </c>
      <c r="K277" s="20">
        <f t="shared" si="117"/>
        <v>906.24</v>
      </c>
      <c r="L277" s="21">
        <f t="shared" si="126"/>
        <v>312.48</v>
      </c>
      <c r="M277" s="21">
        <v>30</v>
      </c>
      <c r="N277" s="21">
        <f t="shared" si="107"/>
        <v>62.52</v>
      </c>
      <c r="O277" s="22">
        <f t="shared" si="118"/>
        <v>1311.24</v>
      </c>
      <c r="P277" s="23">
        <v>600</v>
      </c>
      <c r="Q277" s="26">
        <f t="shared" si="119"/>
        <v>1911.24</v>
      </c>
      <c r="R277" s="27"/>
      <c r="S277" s="27"/>
      <c r="T277" s="28">
        <f t="shared" si="120"/>
        <v>11285</v>
      </c>
      <c r="U277" s="26"/>
    </row>
    <row r="278" spans="1:21">
      <c r="A278" s="14">
        <v>4</v>
      </c>
      <c r="B278" s="14">
        <v>2</v>
      </c>
      <c r="C278" s="14">
        <v>8</v>
      </c>
      <c r="D278" s="14">
        <v>1</v>
      </c>
      <c r="E278" s="14" t="str">
        <f t="shared" si="125"/>
        <v>宅094</v>
      </c>
      <c r="F278" s="14">
        <v>8</v>
      </c>
      <c r="G278" s="14" t="s">
        <v>544</v>
      </c>
      <c r="H278" s="14" t="s">
        <v>545</v>
      </c>
      <c r="I278" s="18">
        <v>85</v>
      </c>
      <c r="J278" s="19">
        <v>85.07</v>
      </c>
      <c r="K278" s="20">
        <f t="shared" si="117"/>
        <v>888.12</v>
      </c>
      <c r="L278" s="21">
        <f t="shared" si="126"/>
        <v>306.24</v>
      </c>
      <c r="M278" s="21">
        <v>30</v>
      </c>
      <c r="N278" s="21">
        <f t="shared" si="107"/>
        <v>61.2</v>
      </c>
      <c r="O278" s="22">
        <f t="shared" si="118"/>
        <v>1285.56</v>
      </c>
      <c r="P278" s="23">
        <v>600</v>
      </c>
      <c r="Q278" s="26">
        <f t="shared" si="119"/>
        <v>1885.56</v>
      </c>
      <c r="R278" s="27"/>
      <c r="S278" s="27"/>
      <c r="T278" s="28">
        <f t="shared" si="120"/>
        <v>11059</v>
      </c>
      <c r="U278" s="26"/>
    </row>
    <row r="279" spans="1:21">
      <c r="A279" s="14">
        <v>4</v>
      </c>
      <c r="B279" s="14">
        <v>1</v>
      </c>
      <c r="C279" s="14">
        <v>17</v>
      </c>
      <c r="D279" s="14">
        <v>1</v>
      </c>
      <c r="E279" s="14" t="s">
        <v>546</v>
      </c>
      <c r="F279" s="14">
        <v>17</v>
      </c>
      <c r="G279" s="14" t="s">
        <v>547</v>
      </c>
      <c r="H279" s="14" t="s">
        <v>548</v>
      </c>
      <c r="I279" s="18">
        <v>130</v>
      </c>
      <c r="J279" s="19">
        <v>130.92</v>
      </c>
      <c r="K279" s="20">
        <f t="shared" si="117"/>
        <v>1366.8</v>
      </c>
      <c r="L279" s="21">
        <f t="shared" ref="L279:L281" si="127">ROUND(J279*0.35,2)*12</f>
        <v>549.84</v>
      </c>
      <c r="M279" s="21">
        <v>30</v>
      </c>
      <c r="N279" s="21">
        <f t="shared" si="107"/>
        <v>94.32</v>
      </c>
      <c r="O279" s="22">
        <f t="shared" si="118"/>
        <v>2040.96</v>
      </c>
      <c r="P279" s="23"/>
      <c r="Q279" s="26">
        <f t="shared" si="119"/>
        <v>2040.96</v>
      </c>
      <c r="R279" s="27">
        <f>J279+J280+J281-300</f>
        <v>2.79999999999995</v>
      </c>
      <c r="S279" s="27">
        <f>ROUND(R279*8053,2)</f>
        <v>22548.4</v>
      </c>
      <c r="T279" s="28">
        <f t="shared" si="120"/>
        <v>17020</v>
      </c>
      <c r="U279" s="26">
        <f>Q279+Q280+Q281+S279+T279+T280+T281</f>
        <v>67853.24</v>
      </c>
    </row>
    <row r="280" spans="1:21">
      <c r="A280" s="14">
        <v>4</v>
      </c>
      <c r="B280" s="14">
        <v>1</v>
      </c>
      <c r="C280" s="14">
        <v>17</v>
      </c>
      <c r="D280" s="14">
        <v>2</v>
      </c>
      <c r="E280" s="14" t="str">
        <f t="shared" ref="E280:E284" si="128">E279</f>
        <v>宅095</v>
      </c>
      <c r="F280" s="14">
        <v>17</v>
      </c>
      <c r="G280" s="14" t="s">
        <v>549</v>
      </c>
      <c r="H280" s="14" t="s">
        <v>548</v>
      </c>
      <c r="I280" s="18">
        <v>85</v>
      </c>
      <c r="J280" s="19">
        <v>86.81</v>
      </c>
      <c r="K280" s="20">
        <f t="shared" si="117"/>
        <v>906.24</v>
      </c>
      <c r="L280" s="21">
        <f t="shared" si="127"/>
        <v>364.56</v>
      </c>
      <c r="M280" s="21">
        <v>30</v>
      </c>
      <c r="N280" s="21">
        <f t="shared" si="107"/>
        <v>62.52</v>
      </c>
      <c r="O280" s="22">
        <f t="shared" si="118"/>
        <v>1363.32</v>
      </c>
      <c r="P280" s="23">
        <v>600</v>
      </c>
      <c r="Q280" s="26">
        <f t="shared" si="119"/>
        <v>1963.32</v>
      </c>
      <c r="R280" s="27"/>
      <c r="S280" s="27"/>
      <c r="T280" s="28">
        <f t="shared" si="120"/>
        <v>11285</v>
      </c>
      <c r="U280" s="26"/>
    </row>
    <row r="281" spans="1:21">
      <c r="A281" s="14">
        <v>4</v>
      </c>
      <c r="B281" s="14">
        <v>1</v>
      </c>
      <c r="C281" s="14">
        <v>15</v>
      </c>
      <c r="D281" s="14">
        <v>3</v>
      </c>
      <c r="E281" s="14" t="str">
        <f t="shared" si="128"/>
        <v>宅095</v>
      </c>
      <c r="F281" s="14">
        <v>15</v>
      </c>
      <c r="G281" s="14" t="s">
        <v>550</v>
      </c>
      <c r="H281" s="14" t="s">
        <v>548</v>
      </c>
      <c r="I281" s="18">
        <v>85</v>
      </c>
      <c r="J281" s="19">
        <v>85.07</v>
      </c>
      <c r="K281" s="20">
        <f t="shared" si="117"/>
        <v>888.12</v>
      </c>
      <c r="L281" s="21">
        <f t="shared" si="127"/>
        <v>357.24</v>
      </c>
      <c r="M281" s="21">
        <v>30</v>
      </c>
      <c r="N281" s="21">
        <f t="shared" si="107"/>
        <v>61.2</v>
      </c>
      <c r="O281" s="22">
        <f t="shared" si="118"/>
        <v>1336.56</v>
      </c>
      <c r="P281" s="23">
        <v>600</v>
      </c>
      <c r="Q281" s="26">
        <f t="shared" si="119"/>
        <v>1936.56</v>
      </c>
      <c r="R281" s="27"/>
      <c r="S281" s="27"/>
      <c r="T281" s="28">
        <f t="shared" si="120"/>
        <v>11059</v>
      </c>
      <c r="U281" s="26"/>
    </row>
    <row r="282" spans="1:21">
      <c r="A282" s="14">
        <v>6</v>
      </c>
      <c r="B282" s="14">
        <v>2</v>
      </c>
      <c r="C282" s="14">
        <v>6</v>
      </c>
      <c r="D282" s="14">
        <v>3</v>
      </c>
      <c r="E282" s="14" t="s">
        <v>551</v>
      </c>
      <c r="F282" s="14">
        <v>6</v>
      </c>
      <c r="G282" s="14" t="s">
        <v>552</v>
      </c>
      <c r="H282" s="14" t="s">
        <v>553</v>
      </c>
      <c r="I282" s="18">
        <v>130</v>
      </c>
      <c r="J282" s="19">
        <v>130.42</v>
      </c>
      <c r="K282" s="20">
        <f t="shared" si="117"/>
        <v>1361.64</v>
      </c>
      <c r="L282" s="21">
        <f t="shared" ref="L282:L284" si="129">ROUND(J282*0.3,2)*12</f>
        <v>469.56</v>
      </c>
      <c r="M282" s="21">
        <v>30</v>
      </c>
      <c r="N282" s="21">
        <f t="shared" si="107"/>
        <v>93.96</v>
      </c>
      <c r="O282" s="22">
        <f t="shared" si="118"/>
        <v>1955.16</v>
      </c>
      <c r="P282" s="23"/>
      <c r="Q282" s="26">
        <f t="shared" si="119"/>
        <v>1955.16</v>
      </c>
      <c r="R282" s="27">
        <f>J282+J283+J284-300</f>
        <v>1.63999999999999</v>
      </c>
      <c r="S282" s="27">
        <f>ROUND(R282*8053,2)</f>
        <v>13206.92</v>
      </c>
      <c r="T282" s="28">
        <f t="shared" si="120"/>
        <v>16955</v>
      </c>
      <c r="U282" s="26">
        <f>Q282+Q283+Q284+S282+T282+T283+T284</f>
        <v>58163.4</v>
      </c>
    </row>
    <row r="283" spans="1:21">
      <c r="A283" s="14">
        <v>6</v>
      </c>
      <c r="B283" s="14">
        <v>2</v>
      </c>
      <c r="C283" s="14">
        <v>6</v>
      </c>
      <c r="D283" s="14">
        <v>2</v>
      </c>
      <c r="E283" s="14" t="str">
        <f t="shared" si="128"/>
        <v>宅097</v>
      </c>
      <c r="F283" s="14">
        <v>6</v>
      </c>
      <c r="G283" s="14" t="s">
        <v>554</v>
      </c>
      <c r="H283" s="14" t="s">
        <v>553</v>
      </c>
      <c r="I283" s="18">
        <v>85</v>
      </c>
      <c r="J283" s="19">
        <v>86.47</v>
      </c>
      <c r="K283" s="20">
        <f t="shared" si="117"/>
        <v>902.76</v>
      </c>
      <c r="L283" s="21">
        <f t="shared" si="129"/>
        <v>311.28</v>
      </c>
      <c r="M283" s="21">
        <v>30</v>
      </c>
      <c r="N283" s="21">
        <f t="shared" si="107"/>
        <v>62.28</v>
      </c>
      <c r="O283" s="22">
        <f t="shared" si="118"/>
        <v>1306.32</v>
      </c>
      <c r="P283" s="23">
        <v>600</v>
      </c>
      <c r="Q283" s="26">
        <f t="shared" si="119"/>
        <v>1906.32</v>
      </c>
      <c r="R283" s="27"/>
      <c r="S283" s="27"/>
      <c r="T283" s="28">
        <f t="shared" si="120"/>
        <v>11241</v>
      </c>
      <c r="U283" s="26"/>
    </row>
    <row r="284" spans="1:21">
      <c r="A284" s="14">
        <v>6</v>
      </c>
      <c r="B284" s="14">
        <v>2</v>
      </c>
      <c r="C284" s="14">
        <v>6</v>
      </c>
      <c r="D284" s="14">
        <v>1</v>
      </c>
      <c r="E284" s="14" t="str">
        <f t="shared" si="128"/>
        <v>宅097</v>
      </c>
      <c r="F284" s="14">
        <v>6</v>
      </c>
      <c r="G284" s="14" t="s">
        <v>555</v>
      </c>
      <c r="H284" s="14" t="s">
        <v>556</v>
      </c>
      <c r="I284" s="18">
        <v>85</v>
      </c>
      <c r="J284" s="19">
        <v>84.75</v>
      </c>
      <c r="K284" s="20">
        <f t="shared" si="117"/>
        <v>884.76</v>
      </c>
      <c r="L284" s="21">
        <f t="shared" si="129"/>
        <v>305.16</v>
      </c>
      <c r="M284" s="21">
        <v>30</v>
      </c>
      <c r="N284" s="21">
        <f t="shared" si="107"/>
        <v>61.08</v>
      </c>
      <c r="O284" s="22">
        <f t="shared" si="118"/>
        <v>1281</v>
      </c>
      <c r="P284" s="23">
        <v>600</v>
      </c>
      <c r="Q284" s="26">
        <f t="shared" si="119"/>
        <v>1881</v>
      </c>
      <c r="R284" s="27"/>
      <c r="S284" s="27"/>
      <c r="T284" s="28">
        <f t="shared" si="120"/>
        <v>11018</v>
      </c>
      <c r="U284" s="26"/>
    </row>
    <row r="285" spans="1:21">
      <c r="A285" s="14">
        <v>5</v>
      </c>
      <c r="B285" s="14">
        <v>2</v>
      </c>
      <c r="C285" s="14">
        <v>17</v>
      </c>
      <c r="D285" s="14">
        <v>3</v>
      </c>
      <c r="E285" s="14" t="s">
        <v>557</v>
      </c>
      <c r="F285" s="14">
        <v>17</v>
      </c>
      <c r="G285" s="14" t="s">
        <v>558</v>
      </c>
      <c r="H285" s="14" t="s">
        <v>559</v>
      </c>
      <c r="I285" s="18">
        <v>130</v>
      </c>
      <c r="J285" s="19">
        <v>130.98</v>
      </c>
      <c r="K285" s="20">
        <f t="shared" si="117"/>
        <v>1367.4</v>
      </c>
      <c r="L285" s="21">
        <f t="shared" ref="L285:L290" si="130">ROUND(J285*0.35,2)*12</f>
        <v>550.08</v>
      </c>
      <c r="M285" s="21">
        <v>30</v>
      </c>
      <c r="N285" s="21">
        <f t="shared" si="107"/>
        <v>94.32</v>
      </c>
      <c r="O285" s="22">
        <f t="shared" si="118"/>
        <v>2041.8</v>
      </c>
      <c r="P285" s="23"/>
      <c r="Q285" s="26">
        <f t="shared" si="119"/>
        <v>2041.8</v>
      </c>
      <c r="R285" s="27">
        <f>J285+J286+J287-300</f>
        <v>2.93000000000001</v>
      </c>
      <c r="S285" s="27">
        <f>ROUND(R285*8053,2)</f>
        <v>23595.29</v>
      </c>
      <c r="T285" s="28">
        <f t="shared" si="120"/>
        <v>17027</v>
      </c>
      <c r="U285" s="26">
        <f>Q285+Q286+Q287+S285+T285+T286+T287</f>
        <v>68918.29</v>
      </c>
    </row>
    <row r="286" spans="1:21">
      <c r="A286" s="14">
        <v>5</v>
      </c>
      <c r="B286" s="14">
        <v>2</v>
      </c>
      <c r="C286" s="14">
        <v>17</v>
      </c>
      <c r="D286" s="14">
        <v>2</v>
      </c>
      <c r="E286" s="14" t="str">
        <f t="shared" ref="E286:E290" si="131">E285</f>
        <v>宅098</v>
      </c>
      <c r="F286" s="14">
        <v>17</v>
      </c>
      <c r="G286" s="14" t="s">
        <v>560</v>
      </c>
      <c r="H286" s="14" t="s">
        <v>559</v>
      </c>
      <c r="I286" s="18">
        <v>85</v>
      </c>
      <c r="J286" s="19">
        <v>86.84</v>
      </c>
      <c r="K286" s="20">
        <f t="shared" si="117"/>
        <v>906.6</v>
      </c>
      <c r="L286" s="21">
        <f t="shared" si="130"/>
        <v>364.68</v>
      </c>
      <c r="M286" s="21">
        <v>30</v>
      </c>
      <c r="N286" s="21">
        <f t="shared" si="107"/>
        <v>62.52</v>
      </c>
      <c r="O286" s="22">
        <f t="shared" si="118"/>
        <v>1363.8</v>
      </c>
      <c r="P286" s="23">
        <v>600</v>
      </c>
      <c r="Q286" s="26">
        <f t="shared" si="119"/>
        <v>1963.8</v>
      </c>
      <c r="R286" s="27"/>
      <c r="S286" s="27"/>
      <c r="T286" s="28">
        <f t="shared" si="120"/>
        <v>11289</v>
      </c>
      <c r="U286" s="26"/>
    </row>
    <row r="287" spans="1:21">
      <c r="A287" s="14">
        <v>5</v>
      </c>
      <c r="B287" s="14">
        <v>2</v>
      </c>
      <c r="C287" s="14">
        <v>17</v>
      </c>
      <c r="D287" s="14">
        <v>1</v>
      </c>
      <c r="E287" s="14" t="str">
        <f t="shared" si="131"/>
        <v>宅098</v>
      </c>
      <c r="F287" s="14">
        <v>17</v>
      </c>
      <c r="G287" s="14" t="s">
        <v>561</v>
      </c>
      <c r="H287" s="14" t="s">
        <v>559</v>
      </c>
      <c r="I287" s="18">
        <v>85</v>
      </c>
      <c r="J287" s="19">
        <v>85.11</v>
      </c>
      <c r="K287" s="20">
        <f t="shared" si="117"/>
        <v>888.6</v>
      </c>
      <c r="L287" s="21">
        <f t="shared" si="130"/>
        <v>357.48</v>
      </c>
      <c r="M287" s="21">
        <v>30</v>
      </c>
      <c r="N287" s="21">
        <f t="shared" si="107"/>
        <v>61.32</v>
      </c>
      <c r="O287" s="22">
        <f t="shared" si="118"/>
        <v>1337.4</v>
      </c>
      <c r="P287" s="23">
        <v>600</v>
      </c>
      <c r="Q287" s="26">
        <f t="shared" si="119"/>
        <v>1937.4</v>
      </c>
      <c r="R287" s="27"/>
      <c r="S287" s="27"/>
      <c r="T287" s="28">
        <f t="shared" si="120"/>
        <v>11064</v>
      </c>
      <c r="U287" s="26"/>
    </row>
    <row r="288" spans="1:21">
      <c r="A288" s="14">
        <v>4</v>
      </c>
      <c r="B288" s="14">
        <v>1</v>
      </c>
      <c r="C288" s="14">
        <v>19</v>
      </c>
      <c r="D288" s="14">
        <v>1</v>
      </c>
      <c r="E288" s="14" t="s">
        <v>562</v>
      </c>
      <c r="F288" s="14">
        <v>19</v>
      </c>
      <c r="G288" s="14" t="s">
        <v>563</v>
      </c>
      <c r="H288" s="14" t="s">
        <v>564</v>
      </c>
      <c r="I288" s="18">
        <v>130</v>
      </c>
      <c r="J288" s="19">
        <v>130.92</v>
      </c>
      <c r="K288" s="20">
        <f t="shared" si="117"/>
        <v>1366.8</v>
      </c>
      <c r="L288" s="21">
        <f t="shared" si="130"/>
        <v>549.84</v>
      </c>
      <c r="M288" s="21">
        <v>30</v>
      </c>
      <c r="N288" s="21">
        <f t="shared" si="107"/>
        <v>94.32</v>
      </c>
      <c r="O288" s="22">
        <f t="shared" si="118"/>
        <v>2040.96</v>
      </c>
      <c r="P288" s="23"/>
      <c r="Q288" s="26">
        <f t="shared" si="119"/>
        <v>2040.96</v>
      </c>
      <c r="R288" s="27">
        <f>J288+J289+J290-300</f>
        <v>2.79999999999995</v>
      </c>
      <c r="S288" s="27">
        <f>ROUND(R288*8053,2)</f>
        <v>22548.4</v>
      </c>
      <c r="T288" s="28">
        <f t="shared" si="120"/>
        <v>17020</v>
      </c>
      <c r="U288" s="26">
        <f>Q288+Q289+Q290+S288+T288+T289+T290</f>
        <v>67853.24</v>
      </c>
    </row>
    <row r="289" spans="1:21">
      <c r="A289" s="14">
        <v>4</v>
      </c>
      <c r="B289" s="14">
        <v>1</v>
      </c>
      <c r="C289" s="14">
        <v>19</v>
      </c>
      <c r="D289" s="14">
        <v>2</v>
      </c>
      <c r="E289" s="14" t="str">
        <f t="shared" si="131"/>
        <v>宅099</v>
      </c>
      <c r="F289" s="14">
        <v>19</v>
      </c>
      <c r="G289" s="14" t="s">
        <v>565</v>
      </c>
      <c r="H289" s="14" t="s">
        <v>566</v>
      </c>
      <c r="I289" s="18">
        <v>85</v>
      </c>
      <c r="J289" s="19">
        <v>86.81</v>
      </c>
      <c r="K289" s="20">
        <f t="shared" si="117"/>
        <v>906.24</v>
      </c>
      <c r="L289" s="21">
        <f t="shared" si="130"/>
        <v>364.56</v>
      </c>
      <c r="M289" s="21">
        <v>30</v>
      </c>
      <c r="N289" s="21">
        <f t="shared" si="107"/>
        <v>62.52</v>
      </c>
      <c r="O289" s="22">
        <f t="shared" si="118"/>
        <v>1363.32</v>
      </c>
      <c r="P289" s="23">
        <v>600</v>
      </c>
      <c r="Q289" s="26">
        <f t="shared" si="119"/>
        <v>1963.32</v>
      </c>
      <c r="R289" s="27"/>
      <c r="S289" s="27"/>
      <c r="T289" s="28">
        <f t="shared" si="120"/>
        <v>11285</v>
      </c>
      <c r="U289" s="26"/>
    </row>
    <row r="290" spans="1:21">
      <c r="A290" s="14">
        <v>4</v>
      </c>
      <c r="B290" s="14">
        <v>1</v>
      </c>
      <c r="C290" s="14">
        <v>19</v>
      </c>
      <c r="D290" s="14">
        <v>3</v>
      </c>
      <c r="E290" s="14" t="str">
        <f t="shared" si="131"/>
        <v>宅099</v>
      </c>
      <c r="F290" s="14">
        <v>19</v>
      </c>
      <c r="G290" s="14" t="s">
        <v>567</v>
      </c>
      <c r="H290" s="14" t="s">
        <v>566</v>
      </c>
      <c r="I290" s="18">
        <v>85</v>
      </c>
      <c r="J290" s="19">
        <v>85.07</v>
      </c>
      <c r="K290" s="20">
        <f t="shared" si="117"/>
        <v>888.12</v>
      </c>
      <c r="L290" s="21">
        <f t="shared" si="130"/>
        <v>357.24</v>
      </c>
      <c r="M290" s="21">
        <v>30</v>
      </c>
      <c r="N290" s="21">
        <f t="shared" si="107"/>
        <v>61.2</v>
      </c>
      <c r="O290" s="22">
        <f t="shared" si="118"/>
        <v>1336.56</v>
      </c>
      <c r="P290" s="23">
        <v>600</v>
      </c>
      <c r="Q290" s="26">
        <f t="shared" si="119"/>
        <v>1936.56</v>
      </c>
      <c r="R290" s="27"/>
      <c r="S290" s="27"/>
      <c r="T290" s="28">
        <f t="shared" si="120"/>
        <v>11059</v>
      </c>
      <c r="U290" s="26"/>
    </row>
    <row r="291" spans="1:21">
      <c r="A291" s="14">
        <v>5</v>
      </c>
      <c r="B291" s="14">
        <v>1</v>
      </c>
      <c r="C291" s="14">
        <v>5</v>
      </c>
      <c r="D291" s="14">
        <v>1</v>
      </c>
      <c r="E291" s="14" t="s">
        <v>568</v>
      </c>
      <c r="F291" s="14">
        <v>5</v>
      </c>
      <c r="G291" s="14" t="s">
        <v>569</v>
      </c>
      <c r="H291" s="14" t="s">
        <v>570</v>
      </c>
      <c r="I291" s="18">
        <v>130</v>
      </c>
      <c r="J291" s="19">
        <v>130.98</v>
      </c>
      <c r="K291" s="20">
        <f t="shared" si="117"/>
        <v>1367.4</v>
      </c>
      <c r="L291" s="21">
        <f t="shared" ref="L291:L302" si="132">ROUND(J291*0.3,2)*12</f>
        <v>471.48</v>
      </c>
      <c r="M291" s="21">
        <v>30</v>
      </c>
      <c r="N291" s="21">
        <f t="shared" si="107"/>
        <v>94.32</v>
      </c>
      <c r="O291" s="22">
        <f t="shared" si="118"/>
        <v>1963.2</v>
      </c>
      <c r="P291" s="23"/>
      <c r="Q291" s="26">
        <f t="shared" si="119"/>
        <v>1963.2</v>
      </c>
      <c r="R291" s="27">
        <f>J291+J292+J293-300</f>
        <v>2.93000000000001</v>
      </c>
      <c r="S291" s="27">
        <f>ROUND(R291*8053,2)</f>
        <v>23595.29</v>
      </c>
      <c r="T291" s="28">
        <f t="shared" si="120"/>
        <v>17027</v>
      </c>
      <c r="U291" s="26">
        <f>Q291+Q292+Q293+S291+T291+T292+T293</f>
        <v>68736.49</v>
      </c>
    </row>
    <row r="292" spans="1:21">
      <c r="A292" s="14">
        <v>5</v>
      </c>
      <c r="B292" s="14">
        <v>1</v>
      </c>
      <c r="C292" s="14">
        <v>5</v>
      </c>
      <c r="D292" s="14">
        <v>2</v>
      </c>
      <c r="E292" s="14" t="str">
        <f t="shared" ref="E292:E296" si="133">E291</f>
        <v>宅100</v>
      </c>
      <c r="F292" s="14">
        <v>5</v>
      </c>
      <c r="G292" s="14" t="s">
        <v>571</v>
      </c>
      <c r="H292" s="14" t="s">
        <v>570</v>
      </c>
      <c r="I292" s="18">
        <v>85</v>
      </c>
      <c r="J292" s="19">
        <v>86.84</v>
      </c>
      <c r="K292" s="20">
        <f t="shared" si="117"/>
        <v>906.6</v>
      </c>
      <c r="L292" s="21">
        <f t="shared" si="132"/>
        <v>312.6</v>
      </c>
      <c r="M292" s="21">
        <v>30</v>
      </c>
      <c r="N292" s="21">
        <f t="shared" si="107"/>
        <v>62.52</v>
      </c>
      <c r="O292" s="22">
        <f t="shared" si="118"/>
        <v>1311.72</v>
      </c>
      <c r="P292" s="23">
        <v>600</v>
      </c>
      <c r="Q292" s="26">
        <f t="shared" si="119"/>
        <v>1911.72</v>
      </c>
      <c r="R292" s="27"/>
      <c r="S292" s="27"/>
      <c r="T292" s="28">
        <f t="shared" si="120"/>
        <v>11289</v>
      </c>
      <c r="U292" s="26"/>
    </row>
    <row r="293" spans="1:21">
      <c r="A293" s="14">
        <v>5</v>
      </c>
      <c r="B293" s="14">
        <v>1</v>
      </c>
      <c r="C293" s="14">
        <v>5</v>
      </c>
      <c r="D293" s="14">
        <v>3</v>
      </c>
      <c r="E293" s="14" t="str">
        <f t="shared" si="133"/>
        <v>宅100</v>
      </c>
      <c r="F293" s="14">
        <v>5</v>
      </c>
      <c r="G293" s="14" t="s">
        <v>572</v>
      </c>
      <c r="H293" s="14" t="s">
        <v>570</v>
      </c>
      <c r="I293" s="18">
        <v>85</v>
      </c>
      <c r="J293" s="19">
        <v>85.11</v>
      </c>
      <c r="K293" s="20">
        <f t="shared" si="117"/>
        <v>888.6</v>
      </c>
      <c r="L293" s="21">
        <f t="shared" si="132"/>
        <v>306.36</v>
      </c>
      <c r="M293" s="21">
        <v>30</v>
      </c>
      <c r="N293" s="21">
        <f t="shared" si="107"/>
        <v>61.32</v>
      </c>
      <c r="O293" s="22">
        <f t="shared" si="118"/>
        <v>1286.28</v>
      </c>
      <c r="P293" s="23">
        <v>600</v>
      </c>
      <c r="Q293" s="26">
        <f t="shared" si="119"/>
        <v>1886.28</v>
      </c>
      <c r="R293" s="27"/>
      <c r="S293" s="27"/>
      <c r="T293" s="28">
        <f t="shared" si="120"/>
        <v>11064</v>
      </c>
      <c r="U293" s="26"/>
    </row>
    <row r="294" spans="1:21">
      <c r="A294" s="14">
        <v>5</v>
      </c>
      <c r="B294" s="14">
        <v>1</v>
      </c>
      <c r="C294" s="14">
        <v>3</v>
      </c>
      <c r="D294" s="14">
        <v>1</v>
      </c>
      <c r="E294" s="14" t="s">
        <v>573</v>
      </c>
      <c r="F294" s="14">
        <v>3</v>
      </c>
      <c r="G294" s="14" t="s">
        <v>574</v>
      </c>
      <c r="H294" s="14" t="s">
        <v>575</v>
      </c>
      <c r="I294" s="18">
        <v>130</v>
      </c>
      <c r="J294" s="19">
        <v>130.98</v>
      </c>
      <c r="K294" s="20">
        <f t="shared" si="117"/>
        <v>1367.4</v>
      </c>
      <c r="L294" s="21">
        <f t="shared" si="132"/>
        <v>471.48</v>
      </c>
      <c r="M294" s="21">
        <v>30</v>
      </c>
      <c r="N294" s="21">
        <f t="shared" si="107"/>
        <v>94.32</v>
      </c>
      <c r="O294" s="22">
        <f t="shared" si="118"/>
        <v>1963.2</v>
      </c>
      <c r="P294" s="23"/>
      <c r="Q294" s="26">
        <f t="shared" si="119"/>
        <v>1963.2</v>
      </c>
      <c r="R294" s="27">
        <f>J294+J295+J296-300</f>
        <v>2.93000000000001</v>
      </c>
      <c r="S294" s="27">
        <f>ROUND(R294*8053,2)</f>
        <v>23595.29</v>
      </c>
      <c r="T294" s="28">
        <f t="shared" si="120"/>
        <v>17027</v>
      </c>
      <c r="U294" s="26">
        <f>Q294+Q295+Q296+S294+T294+T295+T296</f>
        <v>68736.49</v>
      </c>
    </row>
    <row r="295" spans="1:21">
      <c r="A295" s="14">
        <v>5</v>
      </c>
      <c r="B295" s="14">
        <v>1</v>
      </c>
      <c r="C295" s="14">
        <v>3</v>
      </c>
      <c r="D295" s="14">
        <v>2</v>
      </c>
      <c r="E295" s="14" t="str">
        <f t="shared" si="133"/>
        <v>宅101</v>
      </c>
      <c r="F295" s="14">
        <v>3</v>
      </c>
      <c r="G295" s="14" t="s">
        <v>576</v>
      </c>
      <c r="H295" s="14" t="s">
        <v>575</v>
      </c>
      <c r="I295" s="18">
        <v>85</v>
      </c>
      <c r="J295" s="19">
        <v>86.84</v>
      </c>
      <c r="K295" s="20">
        <f t="shared" si="117"/>
        <v>906.6</v>
      </c>
      <c r="L295" s="21">
        <f t="shared" si="132"/>
        <v>312.6</v>
      </c>
      <c r="M295" s="21">
        <v>30</v>
      </c>
      <c r="N295" s="21">
        <f t="shared" si="107"/>
        <v>62.52</v>
      </c>
      <c r="O295" s="22">
        <f t="shared" si="118"/>
        <v>1311.72</v>
      </c>
      <c r="P295" s="23">
        <v>600</v>
      </c>
      <c r="Q295" s="26">
        <f t="shared" si="119"/>
        <v>1911.72</v>
      </c>
      <c r="R295" s="27"/>
      <c r="S295" s="27"/>
      <c r="T295" s="28">
        <f t="shared" si="120"/>
        <v>11289</v>
      </c>
      <c r="U295" s="26"/>
    </row>
    <row r="296" spans="1:21">
      <c r="A296" s="14">
        <v>5</v>
      </c>
      <c r="B296" s="14">
        <v>1</v>
      </c>
      <c r="C296" s="14">
        <v>3</v>
      </c>
      <c r="D296" s="14">
        <v>3</v>
      </c>
      <c r="E296" s="14" t="str">
        <f t="shared" si="133"/>
        <v>宅101</v>
      </c>
      <c r="F296" s="14">
        <v>3</v>
      </c>
      <c r="G296" s="14" t="s">
        <v>577</v>
      </c>
      <c r="H296" s="14" t="s">
        <v>575</v>
      </c>
      <c r="I296" s="18">
        <v>85</v>
      </c>
      <c r="J296" s="19">
        <v>85.11</v>
      </c>
      <c r="K296" s="20">
        <f t="shared" si="117"/>
        <v>888.6</v>
      </c>
      <c r="L296" s="21">
        <f t="shared" si="132"/>
        <v>306.36</v>
      </c>
      <c r="M296" s="21">
        <v>30</v>
      </c>
      <c r="N296" s="21">
        <f t="shared" si="107"/>
        <v>61.32</v>
      </c>
      <c r="O296" s="22">
        <f t="shared" si="118"/>
        <v>1286.28</v>
      </c>
      <c r="P296" s="23">
        <v>600</v>
      </c>
      <c r="Q296" s="26">
        <f t="shared" si="119"/>
        <v>1886.28</v>
      </c>
      <c r="R296" s="27"/>
      <c r="S296" s="27"/>
      <c r="T296" s="28">
        <f t="shared" si="120"/>
        <v>11064</v>
      </c>
      <c r="U296" s="26"/>
    </row>
    <row r="297" spans="1:21">
      <c r="A297" s="14">
        <v>5</v>
      </c>
      <c r="B297" s="14">
        <v>1</v>
      </c>
      <c r="C297" s="14">
        <v>4</v>
      </c>
      <c r="D297" s="14">
        <v>1</v>
      </c>
      <c r="E297" s="14" t="s">
        <v>578</v>
      </c>
      <c r="F297" s="14">
        <v>4</v>
      </c>
      <c r="G297" s="14" t="s">
        <v>579</v>
      </c>
      <c r="H297" s="14" t="s">
        <v>580</v>
      </c>
      <c r="I297" s="18">
        <v>130</v>
      </c>
      <c r="J297" s="19">
        <v>130.98</v>
      </c>
      <c r="K297" s="20">
        <f t="shared" si="117"/>
        <v>1367.4</v>
      </c>
      <c r="L297" s="21">
        <f t="shared" si="132"/>
        <v>471.48</v>
      </c>
      <c r="M297" s="21">
        <v>30</v>
      </c>
      <c r="N297" s="21">
        <f t="shared" si="107"/>
        <v>94.32</v>
      </c>
      <c r="O297" s="22">
        <f t="shared" si="118"/>
        <v>1963.2</v>
      </c>
      <c r="P297" s="23"/>
      <c r="Q297" s="26">
        <f t="shared" si="119"/>
        <v>1963.2</v>
      </c>
      <c r="R297" s="27">
        <f>J297+J298+J299-300</f>
        <v>2.56999999999999</v>
      </c>
      <c r="S297" s="27">
        <f>ROUND(R297*8053,2)</f>
        <v>20696.21</v>
      </c>
      <c r="T297" s="28">
        <f t="shared" si="120"/>
        <v>17027</v>
      </c>
      <c r="U297" s="26">
        <f>Q297+Q298+Q299+S297+T297+T298+T299</f>
        <v>65786.13</v>
      </c>
    </row>
    <row r="298" spans="1:21">
      <c r="A298" s="14">
        <v>5</v>
      </c>
      <c r="B298" s="14">
        <v>1</v>
      </c>
      <c r="C298" s="14">
        <v>4</v>
      </c>
      <c r="D298" s="14">
        <v>2</v>
      </c>
      <c r="E298" s="14" t="str">
        <f t="shared" ref="E298:E302" si="134">E297</f>
        <v>宅102</v>
      </c>
      <c r="F298" s="14">
        <v>4</v>
      </c>
      <c r="G298" s="14" t="s">
        <v>581</v>
      </c>
      <c r="H298" s="14" t="s">
        <v>580</v>
      </c>
      <c r="I298" s="18">
        <v>85</v>
      </c>
      <c r="J298" s="19">
        <v>86.84</v>
      </c>
      <c r="K298" s="20">
        <f t="shared" si="117"/>
        <v>906.6</v>
      </c>
      <c r="L298" s="21">
        <f t="shared" si="132"/>
        <v>312.6</v>
      </c>
      <c r="M298" s="21">
        <v>30</v>
      </c>
      <c r="N298" s="21">
        <f t="shared" si="107"/>
        <v>62.52</v>
      </c>
      <c r="O298" s="22">
        <f t="shared" si="118"/>
        <v>1311.72</v>
      </c>
      <c r="P298" s="23">
        <v>600</v>
      </c>
      <c r="Q298" s="26">
        <f t="shared" si="119"/>
        <v>1911.72</v>
      </c>
      <c r="R298" s="27"/>
      <c r="S298" s="27"/>
      <c r="T298" s="28">
        <f t="shared" si="120"/>
        <v>11289</v>
      </c>
      <c r="U298" s="26"/>
    </row>
    <row r="299" spans="1:21">
      <c r="A299" s="14">
        <v>6</v>
      </c>
      <c r="B299" s="14">
        <v>1</v>
      </c>
      <c r="C299" s="14">
        <v>9</v>
      </c>
      <c r="D299" s="14">
        <v>3</v>
      </c>
      <c r="E299" s="14" t="str">
        <f t="shared" si="134"/>
        <v>宅102</v>
      </c>
      <c r="F299" s="14">
        <v>9</v>
      </c>
      <c r="G299" s="14" t="s">
        <v>582</v>
      </c>
      <c r="H299" s="14" t="s">
        <v>583</v>
      </c>
      <c r="I299" s="18">
        <v>85</v>
      </c>
      <c r="J299" s="19">
        <v>84.75</v>
      </c>
      <c r="K299" s="20">
        <f t="shared" si="117"/>
        <v>884.76</v>
      </c>
      <c r="L299" s="21">
        <f t="shared" si="132"/>
        <v>305.16</v>
      </c>
      <c r="M299" s="21">
        <v>30</v>
      </c>
      <c r="N299" s="21">
        <f t="shared" si="107"/>
        <v>61.08</v>
      </c>
      <c r="O299" s="22">
        <f t="shared" si="118"/>
        <v>1281</v>
      </c>
      <c r="P299" s="23">
        <v>600</v>
      </c>
      <c r="Q299" s="26">
        <f t="shared" si="119"/>
        <v>1881</v>
      </c>
      <c r="R299" s="27"/>
      <c r="S299" s="27"/>
      <c r="T299" s="28">
        <f t="shared" si="120"/>
        <v>11018</v>
      </c>
      <c r="U299" s="26"/>
    </row>
    <row r="300" spans="1:21">
      <c r="A300" s="14">
        <v>5</v>
      </c>
      <c r="B300" s="14">
        <v>2</v>
      </c>
      <c r="C300" s="14">
        <v>3</v>
      </c>
      <c r="D300" s="14">
        <v>3</v>
      </c>
      <c r="E300" s="14" t="s">
        <v>584</v>
      </c>
      <c r="F300" s="14">
        <v>3</v>
      </c>
      <c r="G300" s="14" t="s">
        <v>585</v>
      </c>
      <c r="H300" s="14" t="s">
        <v>586</v>
      </c>
      <c r="I300" s="18">
        <v>130</v>
      </c>
      <c r="J300" s="19">
        <v>130.98</v>
      </c>
      <c r="K300" s="20">
        <f t="shared" si="117"/>
        <v>1367.4</v>
      </c>
      <c r="L300" s="21">
        <f t="shared" si="132"/>
        <v>471.48</v>
      </c>
      <c r="M300" s="21">
        <v>30</v>
      </c>
      <c r="N300" s="21">
        <f t="shared" si="107"/>
        <v>94.32</v>
      </c>
      <c r="O300" s="22">
        <f t="shared" si="118"/>
        <v>1963.2</v>
      </c>
      <c r="P300" s="23"/>
      <c r="Q300" s="26">
        <f t="shared" si="119"/>
        <v>1963.2</v>
      </c>
      <c r="R300" s="27">
        <f>J300+J301+J302-300</f>
        <v>2.93000000000001</v>
      </c>
      <c r="S300" s="27">
        <f>ROUND(R300*8053,2)</f>
        <v>23595.29</v>
      </c>
      <c r="T300" s="28">
        <f t="shared" si="120"/>
        <v>17027</v>
      </c>
      <c r="U300" s="26">
        <f>Q300+Q301+Q302+S300+T300+T301+T302</f>
        <v>68736.49</v>
      </c>
    </row>
    <row r="301" spans="1:21">
      <c r="A301" s="14">
        <v>5</v>
      </c>
      <c r="B301" s="14">
        <v>2</v>
      </c>
      <c r="C301" s="14">
        <v>3</v>
      </c>
      <c r="D301" s="14">
        <v>2</v>
      </c>
      <c r="E301" s="14" t="str">
        <f t="shared" si="134"/>
        <v>宅103</v>
      </c>
      <c r="F301" s="14">
        <v>3</v>
      </c>
      <c r="G301" s="14" t="s">
        <v>587</v>
      </c>
      <c r="H301" s="14" t="s">
        <v>586</v>
      </c>
      <c r="I301" s="18">
        <v>85</v>
      </c>
      <c r="J301" s="19">
        <v>86.84</v>
      </c>
      <c r="K301" s="20">
        <f t="shared" si="117"/>
        <v>906.6</v>
      </c>
      <c r="L301" s="21">
        <f t="shared" si="132"/>
        <v>312.6</v>
      </c>
      <c r="M301" s="21">
        <v>30</v>
      </c>
      <c r="N301" s="21">
        <f t="shared" ref="N301:N314" si="135">ROUND(J301*0.06,2)*12</f>
        <v>62.52</v>
      </c>
      <c r="O301" s="22">
        <f t="shared" si="118"/>
        <v>1311.72</v>
      </c>
      <c r="P301" s="23">
        <v>600</v>
      </c>
      <c r="Q301" s="26">
        <f t="shared" si="119"/>
        <v>1911.72</v>
      </c>
      <c r="R301" s="27"/>
      <c r="S301" s="27"/>
      <c r="T301" s="28">
        <f t="shared" si="120"/>
        <v>11289</v>
      </c>
      <c r="U301" s="26"/>
    </row>
    <row r="302" spans="1:21">
      <c r="A302" s="14">
        <v>5</v>
      </c>
      <c r="B302" s="14">
        <v>2</v>
      </c>
      <c r="C302" s="14">
        <v>3</v>
      </c>
      <c r="D302" s="14">
        <v>1</v>
      </c>
      <c r="E302" s="14" t="str">
        <f t="shared" si="134"/>
        <v>宅103</v>
      </c>
      <c r="F302" s="14">
        <v>3</v>
      </c>
      <c r="G302" s="14" t="s">
        <v>588</v>
      </c>
      <c r="H302" s="14" t="s">
        <v>586</v>
      </c>
      <c r="I302" s="18">
        <v>85</v>
      </c>
      <c r="J302" s="19">
        <v>85.11</v>
      </c>
      <c r="K302" s="20">
        <f t="shared" si="117"/>
        <v>888.6</v>
      </c>
      <c r="L302" s="21">
        <f t="shared" si="132"/>
        <v>306.36</v>
      </c>
      <c r="M302" s="21">
        <v>30</v>
      </c>
      <c r="N302" s="21">
        <f t="shared" si="135"/>
        <v>61.32</v>
      </c>
      <c r="O302" s="22">
        <f t="shared" si="118"/>
        <v>1286.28</v>
      </c>
      <c r="P302" s="23">
        <v>600</v>
      </c>
      <c r="Q302" s="26">
        <f t="shared" si="119"/>
        <v>1886.28</v>
      </c>
      <c r="R302" s="27"/>
      <c r="S302" s="27"/>
      <c r="T302" s="28">
        <f t="shared" si="120"/>
        <v>11064</v>
      </c>
      <c r="U302" s="26"/>
    </row>
    <row r="303" spans="1:21">
      <c r="A303" s="14">
        <v>5</v>
      </c>
      <c r="B303" s="14">
        <v>1</v>
      </c>
      <c r="C303" s="14">
        <v>22</v>
      </c>
      <c r="D303" s="14">
        <v>1</v>
      </c>
      <c r="E303" s="14" t="s">
        <v>589</v>
      </c>
      <c r="F303" s="14">
        <v>22</v>
      </c>
      <c r="G303" s="14" t="s">
        <v>590</v>
      </c>
      <c r="H303" s="14" t="s">
        <v>591</v>
      </c>
      <c r="I303" s="18">
        <v>130</v>
      </c>
      <c r="J303" s="19">
        <v>130.98</v>
      </c>
      <c r="K303" s="20">
        <f t="shared" si="117"/>
        <v>1367.4</v>
      </c>
      <c r="L303" s="21">
        <f t="shared" ref="L303:L314" si="136">ROUND(J303*0.35,2)*12</f>
        <v>550.08</v>
      </c>
      <c r="M303" s="21">
        <v>30</v>
      </c>
      <c r="N303" s="21">
        <f t="shared" si="135"/>
        <v>94.32</v>
      </c>
      <c r="O303" s="22">
        <f t="shared" si="118"/>
        <v>2041.8</v>
      </c>
      <c r="P303" s="23"/>
      <c r="Q303" s="26">
        <f t="shared" si="119"/>
        <v>2041.8</v>
      </c>
      <c r="R303" s="27">
        <f>J303+J304+J305-300</f>
        <v>2.93000000000001</v>
      </c>
      <c r="S303" s="27">
        <f>ROUND(R303*8053,2)</f>
        <v>23595.29</v>
      </c>
      <c r="T303" s="28">
        <f t="shared" si="120"/>
        <v>17027</v>
      </c>
      <c r="U303" s="26">
        <f>Q303+Q304+Q305+S303+T303+T304+T305</f>
        <v>68918.29</v>
      </c>
    </row>
    <row r="304" spans="1:21">
      <c r="A304" s="14">
        <v>5</v>
      </c>
      <c r="B304" s="14">
        <v>1</v>
      </c>
      <c r="C304" s="14">
        <v>22</v>
      </c>
      <c r="D304" s="14">
        <v>2</v>
      </c>
      <c r="E304" s="14" t="str">
        <f t="shared" ref="E304:E308" si="137">E303</f>
        <v>宅104</v>
      </c>
      <c r="F304" s="14">
        <v>22</v>
      </c>
      <c r="G304" s="14" t="s">
        <v>592</v>
      </c>
      <c r="H304" s="14" t="s">
        <v>593</v>
      </c>
      <c r="I304" s="18">
        <v>85</v>
      </c>
      <c r="J304" s="19">
        <v>86.84</v>
      </c>
      <c r="K304" s="20">
        <f t="shared" si="117"/>
        <v>906.6</v>
      </c>
      <c r="L304" s="21">
        <f t="shared" si="136"/>
        <v>364.68</v>
      </c>
      <c r="M304" s="21">
        <v>30</v>
      </c>
      <c r="N304" s="21">
        <f t="shared" si="135"/>
        <v>62.52</v>
      </c>
      <c r="O304" s="22">
        <f t="shared" si="118"/>
        <v>1363.8</v>
      </c>
      <c r="P304" s="23">
        <v>600</v>
      </c>
      <c r="Q304" s="26">
        <f t="shared" si="119"/>
        <v>1963.8</v>
      </c>
      <c r="R304" s="27"/>
      <c r="S304" s="27"/>
      <c r="T304" s="28">
        <f t="shared" si="120"/>
        <v>11289</v>
      </c>
      <c r="U304" s="26"/>
    </row>
    <row r="305" spans="1:21">
      <c r="A305" s="14">
        <v>5</v>
      </c>
      <c r="B305" s="14">
        <v>1</v>
      </c>
      <c r="C305" s="14">
        <v>22</v>
      </c>
      <c r="D305" s="14">
        <v>3</v>
      </c>
      <c r="E305" s="14" t="str">
        <f t="shared" si="137"/>
        <v>宅104</v>
      </c>
      <c r="F305" s="14">
        <v>22</v>
      </c>
      <c r="G305" s="14" t="s">
        <v>594</v>
      </c>
      <c r="H305" s="14" t="s">
        <v>593</v>
      </c>
      <c r="I305" s="18">
        <v>85</v>
      </c>
      <c r="J305" s="19">
        <v>85.11</v>
      </c>
      <c r="K305" s="20">
        <f t="shared" si="117"/>
        <v>888.6</v>
      </c>
      <c r="L305" s="21">
        <f t="shared" si="136"/>
        <v>357.48</v>
      </c>
      <c r="M305" s="21">
        <v>30</v>
      </c>
      <c r="N305" s="21">
        <f t="shared" si="135"/>
        <v>61.32</v>
      </c>
      <c r="O305" s="22">
        <f t="shared" si="118"/>
        <v>1337.4</v>
      </c>
      <c r="P305" s="23">
        <v>600</v>
      </c>
      <c r="Q305" s="26">
        <f t="shared" si="119"/>
        <v>1937.4</v>
      </c>
      <c r="R305" s="27"/>
      <c r="S305" s="27"/>
      <c r="T305" s="28">
        <f t="shared" si="120"/>
        <v>11064</v>
      </c>
      <c r="U305" s="26"/>
    </row>
    <row r="306" spans="1:21">
      <c r="A306" s="14">
        <v>5</v>
      </c>
      <c r="B306" s="14">
        <v>1</v>
      </c>
      <c r="C306" s="14">
        <v>21</v>
      </c>
      <c r="D306" s="14">
        <v>1</v>
      </c>
      <c r="E306" s="14" t="s">
        <v>595</v>
      </c>
      <c r="F306" s="14">
        <v>21</v>
      </c>
      <c r="G306" s="14" t="s">
        <v>596</v>
      </c>
      <c r="H306" s="14" t="s">
        <v>597</v>
      </c>
      <c r="I306" s="18">
        <v>130</v>
      </c>
      <c r="J306" s="19">
        <v>130.98</v>
      </c>
      <c r="K306" s="20">
        <f t="shared" si="117"/>
        <v>1367.4</v>
      </c>
      <c r="L306" s="21">
        <f t="shared" si="136"/>
        <v>550.08</v>
      </c>
      <c r="M306" s="21">
        <v>30</v>
      </c>
      <c r="N306" s="21">
        <f t="shared" si="135"/>
        <v>94.32</v>
      </c>
      <c r="O306" s="22">
        <f t="shared" si="118"/>
        <v>2041.8</v>
      </c>
      <c r="P306" s="23"/>
      <c r="Q306" s="26">
        <f t="shared" si="119"/>
        <v>2041.8</v>
      </c>
      <c r="R306" s="27">
        <f>J306+J307+J308-300</f>
        <v>2.93000000000001</v>
      </c>
      <c r="S306" s="27">
        <f>ROUND(R306*8053,2)</f>
        <v>23595.29</v>
      </c>
      <c r="T306" s="28">
        <f t="shared" si="120"/>
        <v>17027</v>
      </c>
      <c r="U306" s="26">
        <f>Q306+Q307+Q308+S306+T306+T307+T308</f>
        <v>68918.29</v>
      </c>
    </row>
    <row r="307" spans="1:21">
      <c r="A307" s="14">
        <v>5</v>
      </c>
      <c r="B307" s="14">
        <v>1</v>
      </c>
      <c r="C307" s="14">
        <v>21</v>
      </c>
      <c r="D307" s="14">
        <v>2</v>
      </c>
      <c r="E307" s="14" t="str">
        <f t="shared" si="137"/>
        <v>宅105</v>
      </c>
      <c r="F307" s="14">
        <v>21</v>
      </c>
      <c r="G307" s="14" t="s">
        <v>598</v>
      </c>
      <c r="H307" s="14" t="s">
        <v>597</v>
      </c>
      <c r="I307" s="18">
        <v>85</v>
      </c>
      <c r="J307" s="19">
        <v>86.84</v>
      </c>
      <c r="K307" s="20">
        <f t="shared" si="117"/>
        <v>906.6</v>
      </c>
      <c r="L307" s="21">
        <f t="shared" si="136"/>
        <v>364.68</v>
      </c>
      <c r="M307" s="21">
        <v>30</v>
      </c>
      <c r="N307" s="21">
        <f t="shared" si="135"/>
        <v>62.52</v>
      </c>
      <c r="O307" s="22">
        <f t="shared" si="118"/>
        <v>1363.8</v>
      </c>
      <c r="P307" s="23">
        <v>600</v>
      </c>
      <c r="Q307" s="26">
        <f t="shared" si="119"/>
        <v>1963.8</v>
      </c>
      <c r="R307" s="27"/>
      <c r="S307" s="27"/>
      <c r="T307" s="28">
        <f t="shared" si="120"/>
        <v>11289</v>
      </c>
      <c r="U307" s="26"/>
    </row>
    <row r="308" spans="1:21">
      <c r="A308" s="14">
        <v>5</v>
      </c>
      <c r="B308" s="14">
        <v>1</v>
      </c>
      <c r="C308" s="14">
        <v>21</v>
      </c>
      <c r="D308" s="14">
        <v>3</v>
      </c>
      <c r="E308" s="14" t="str">
        <f t="shared" si="137"/>
        <v>宅105</v>
      </c>
      <c r="F308" s="14">
        <v>21</v>
      </c>
      <c r="G308" s="14" t="s">
        <v>599</v>
      </c>
      <c r="H308" s="14" t="s">
        <v>597</v>
      </c>
      <c r="I308" s="18">
        <v>85</v>
      </c>
      <c r="J308" s="19">
        <v>85.11</v>
      </c>
      <c r="K308" s="20">
        <f t="shared" si="117"/>
        <v>888.6</v>
      </c>
      <c r="L308" s="21">
        <f t="shared" si="136"/>
        <v>357.48</v>
      </c>
      <c r="M308" s="21">
        <v>30</v>
      </c>
      <c r="N308" s="21">
        <f t="shared" si="135"/>
        <v>61.32</v>
      </c>
      <c r="O308" s="22">
        <f t="shared" si="118"/>
        <v>1337.4</v>
      </c>
      <c r="P308" s="23">
        <v>600</v>
      </c>
      <c r="Q308" s="26">
        <f t="shared" si="119"/>
        <v>1937.4</v>
      </c>
      <c r="R308" s="27"/>
      <c r="S308" s="27"/>
      <c r="T308" s="28">
        <f t="shared" si="120"/>
        <v>11064</v>
      </c>
      <c r="U308" s="26"/>
    </row>
    <row r="309" spans="1:21">
      <c r="A309" s="14">
        <v>4</v>
      </c>
      <c r="B309" s="14">
        <v>1</v>
      </c>
      <c r="C309" s="14">
        <v>20</v>
      </c>
      <c r="D309" s="14">
        <v>1</v>
      </c>
      <c r="E309" s="14" t="s">
        <v>600</v>
      </c>
      <c r="F309" s="14">
        <v>20</v>
      </c>
      <c r="G309" s="14" t="s">
        <v>601</v>
      </c>
      <c r="H309" s="14" t="s">
        <v>602</v>
      </c>
      <c r="I309" s="18">
        <v>130</v>
      </c>
      <c r="J309" s="19">
        <v>130.92</v>
      </c>
      <c r="K309" s="20">
        <f t="shared" si="117"/>
        <v>1366.8</v>
      </c>
      <c r="L309" s="21">
        <f t="shared" si="136"/>
        <v>549.84</v>
      </c>
      <c r="M309" s="21">
        <v>30</v>
      </c>
      <c r="N309" s="21">
        <f t="shared" si="135"/>
        <v>94.32</v>
      </c>
      <c r="O309" s="22">
        <f t="shared" si="118"/>
        <v>2040.96</v>
      </c>
      <c r="P309" s="23"/>
      <c r="Q309" s="26">
        <f t="shared" si="119"/>
        <v>2040.96</v>
      </c>
      <c r="R309" s="27">
        <f>J309+J310+J311-300</f>
        <v>2.79999999999995</v>
      </c>
      <c r="S309" s="27">
        <f>ROUND(R309*8053,2)</f>
        <v>22548.4</v>
      </c>
      <c r="T309" s="28">
        <f t="shared" si="120"/>
        <v>17020</v>
      </c>
      <c r="U309" s="26">
        <f>Q309+Q310+Q311+S309+T309+T310+T311</f>
        <v>67853.24</v>
      </c>
    </row>
    <row r="310" spans="1:21">
      <c r="A310" s="14">
        <v>4</v>
      </c>
      <c r="B310" s="14">
        <v>1</v>
      </c>
      <c r="C310" s="14">
        <v>20</v>
      </c>
      <c r="D310" s="14">
        <v>2</v>
      </c>
      <c r="E310" s="14" t="str">
        <f t="shared" ref="E310:E314" si="138">E309</f>
        <v>宅106</v>
      </c>
      <c r="F310" s="14">
        <v>20</v>
      </c>
      <c r="G310" s="14" t="s">
        <v>603</v>
      </c>
      <c r="H310" s="14" t="s">
        <v>604</v>
      </c>
      <c r="I310" s="18">
        <v>85</v>
      </c>
      <c r="J310" s="19">
        <v>86.81</v>
      </c>
      <c r="K310" s="20">
        <f t="shared" si="117"/>
        <v>906.24</v>
      </c>
      <c r="L310" s="21">
        <f t="shared" si="136"/>
        <v>364.56</v>
      </c>
      <c r="M310" s="21">
        <v>30</v>
      </c>
      <c r="N310" s="21">
        <f t="shared" si="135"/>
        <v>62.52</v>
      </c>
      <c r="O310" s="22">
        <f t="shared" si="118"/>
        <v>1363.32</v>
      </c>
      <c r="P310" s="23">
        <v>600</v>
      </c>
      <c r="Q310" s="26">
        <f t="shared" si="119"/>
        <v>1963.32</v>
      </c>
      <c r="R310" s="27"/>
      <c r="S310" s="27"/>
      <c r="T310" s="28">
        <f t="shared" si="120"/>
        <v>11285</v>
      </c>
      <c r="U310" s="26"/>
    </row>
    <row r="311" spans="1:21">
      <c r="A311" s="14">
        <v>4</v>
      </c>
      <c r="B311" s="14">
        <v>1</v>
      </c>
      <c r="C311" s="14">
        <v>20</v>
      </c>
      <c r="D311" s="14">
        <v>3</v>
      </c>
      <c r="E311" s="14" t="str">
        <f t="shared" si="138"/>
        <v>宅106</v>
      </c>
      <c r="F311" s="14">
        <v>20</v>
      </c>
      <c r="G311" s="14" t="s">
        <v>605</v>
      </c>
      <c r="H311" s="14" t="s">
        <v>604</v>
      </c>
      <c r="I311" s="18">
        <v>85</v>
      </c>
      <c r="J311" s="19">
        <v>85.07</v>
      </c>
      <c r="K311" s="20">
        <f t="shared" si="117"/>
        <v>888.12</v>
      </c>
      <c r="L311" s="21">
        <f t="shared" si="136"/>
        <v>357.24</v>
      </c>
      <c r="M311" s="21">
        <v>30</v>
      </c>
      <c r="N311" s="21">
        <f t="shared" si="135"/>
        <v>61.2</v>
      </c>
      <c r="O311" s="22">
        <f t="shared" si="118"/>
        <v>1336.56</v>
      </c>
      <c r="P311" s="23">
        <v>600</v>
      </c>
      <c r="Q311" s="26">
        <f t="shared" si="119"/>
        <v>1936.56</v>
      </c>
      <c r="R311" s="27"/>
      <c r="S311" s="27"/>
      <c r="T311" s="28">
        <f t="shared" si="120"/>
        <v>11059</v>
      </c>
      <c r="U311" s="26"/>
    </row>
    <row r="312" spans="1:21">
      <c r="A312" s="14">
        <v>4</v>
      </c>
      <c r="B312" s="14">
        <v>2</v>
      </c>
      <c r="C312" s="14">
        <v>20</v>
      </c>
      <c r="D312" s="14">
        <v>3</v>
      </c>
      <c r="E312" s="14" t="s">
        <v>606</v>
      </c>
      <c r="F312" s="14">
        <v>20</v>
      </c>
      <c r="G312" s="14" t="s">
        <v>607</v>
      </c>
      <c r="H312" s="14" t="s">
        <v>608</v>
      </c>
      <c r="I312" s="18">
        <v>130</v>
      </c>
      <c r="J312" s="19">
        <v>130.92</v>
      </c>
      <c r="K312" s="20">
        <f t="shared" si="117"/>
        <v>1366.8</v>
      </c>
      <c r="L312" s="21">
        <f t="shared" si="136"/>
        <v>549.84</v>
      </c>
      <c r="M312" s="21">
        <v>30</v>
      </c>
      <c r="N312" s="21">
        <f t="shared" si="135"/>
        <v>94.32</v>
      </c>
      <c r="O312" s="22">
        <f t="shared" si="118"/>
        <v>2040.96</v>
      </c>
      <c r="P312" s="23"/>
      <c r="Q312" s="26">
        <f t="shared" si="119"/>
        <v>2040.96</v>
      </c>
      <c r="R312" s="27">
        <f>J312+J313+J314-300</f>
        <v>2.79999999999995</v>
      </c>
      <c r="S312" s="27">
        <f>ROUND(R312*8053,2)</f>
        <v>22548.4</v>
      </c>
      <c r="T312" s="28">
        <f t="shared" si="120"/>
        <v>17020</v>
      </c>
      <c r="U312" s="26">
        <f>Q312+Q313+Q314+S312+T312+T313+T314</f>
        <v>67853.24</v>
      </c>
    </row>
    <row r="313" spans="1:21">
      <c r="A313" s="14">
        <v>4</v>
      </c>
      <c r="B313" s="14">
        <v>2</v>
      </c>
      <c r="C313" s="14">
        <v>20</v>
      </c>
      <c r="D313" s="14">
        <v>2</v>
      </c>
      <c r="E313" s="14" t="str">
        <f t="shared" si="138"/>
        <v>宅107</v>
      </c>
      <c r="F313" s="14">
        <v>20</v>
      </c>
      <c r="G313" s="14" t="s">
        <v>609</v>
      </c>
      <c r="H313" s="14" t="s">
        <v>610</v>
      </c>
      <c r="I313" s="18">
        <v>85</v>
      </c>
      <c r="J313" s="19">
        <v>86.81</v>
      </c>
      <c r="K313" s="20">
        <f t="shared" si="117"/>
        <v>906.24</v>
      </c>
      <c r="L313" s="21">
        <f t="shared" si="136"/>
        <v>364.56</v>
      </c>
      <c r="M313" s="21">
        <v>30</v>
      </c>
      <c r="N313" s="21">
        <f t="shared" si="135"/>
        <v>62.52</v>
      </c>
      <c r="O313" s="22">
        <f t="shared" si="118"/>
        <v>1363.32</v>
      </c>
      <c r="P313" s="23">
        <v>600</v>
      </c>
      <c r="Q313" s="26">
        <f t="shared" si="119"/>
        <v>1963.32</v>
      </c>
      <c r="R313" s="27"/>
      <c r="S313" s="27"/>
      <c r="T313" s="28">
        <f t="shared" si="120"/>
        <v>11285</v>
      </c>
      <c r="U313" s="26"/>
    </row>
    <row r="314" spans="1:21">
      <c r="A314" s="14">
        <v>4</v>
      </c>
      <c r="B314" s="14">
        <v>2</v>
      </c>
      <c r="C314" s="14">
        <v>20</v>
      </c>
      <c r="D314" s="14">
        <v>1</v>
      </c>
      <c r="E314" s="14" t="str">
        <f t="shared" si="138"/>
        <v>宅107</v>
      </c>
      <c r="F314" s="14">
        <v>20</v>
      </c>
      <c r="G314" s="14" t="s">
        <v>611</v>
      </c>
      <c r="H314" s="14" t="s">
        <v>612</v>
      </c>
      <c r="I314" s="18">
        <v>85</v>
      </c>
      <c r="J314" s="19">
        <v>85.07</v>
      </c>
      <c r="K314" s="20">
        <f t="shared" si="117"/>
        <v>888.12</v>
      </c>
      <c r="L314" s="21">
        <f t="shared" si="136"/>
        <v>357.24</v>
      </c>
      <c r="M314" s="21">
        <v>30</v>
      </c>
      <c r="N314" s="21">
        <f t="shared" si="135"/>
        <v>61.2</v>
      </c>
      <c r="O314" s="22">
        <f t="shared" si="118"/>
        <v>1336.56</v>
      </c>
      <c r="P314" s="23">
        <v>600</v>
      </c>
      <c r="Q314" s="26">
        <f t="shared" si="119"/>
        <v>1936.56</v>
      </c>
      <c r="R314" s="27"/>
      <c r="S314" s="27"/>
      <c r="T314" s="28">
        <f t="shared" si="120"/>
        <v>11059</v>
      </c>
      <c r="U314" s="26"/>
    </row>
    <row r="315" spans="1:21">
      <c r="A315" s="14">
        <v>5</v>
      </c>
      <c r="B315" s="14">
        <v>2</v>
      </c>
      <c r="C315" s="14">
        <v>1</v>
      </c>
      <c r="D315" s="14">
        <v>3</v>
      </c>
      <c r="E315" s="14" t="s">
        <v>613</v>
      </c>
      <c r="F315" s="14">
        <v>1</v>
      </c>
      <c r="G315" s="14" t="s">
        <v>614</v>
      </c>
      <c r="H315" s="14" t="s">
        <v>615</v>
      </c>
      <c r="I315" s="18">
        <v>130</v>
      </c>
      <c r="J315" s="19">
        <v>130.98</v>
      </c>
      <c r="K315" s="20">
        <f t="shared" si="117"/>
        <v>1367.4</v>
      </c>
      <c r="L315" s="21">
        <f t="shared" ref="L315:L320" si="139">ROUND(J315*0.3,2)*12</f>
        <v>471.48</v>
      </c>
      <c r="M315" s="21">
        <v>30</v>
      </c>
      <c r="N315" s="21"/>
      <c r="O315" s="22">
        <f t="shared" si="118"/>
        <v>1868.88</v>
      </c>
      <c r="P315" s="23"/>
      <c r="Q315" s="26">
        <f t="shared" si="119"/>
        <v>1868.88</v>
      </c>
      <c r="R315" s="27">
        <f>J315+J316+J317-300</f>
        <v>2.93000000000001</v>
      </c>
      <c r="S315" s="27">
        <f>ROUND(R315*8053,2)</f>
        <v>23595.29</v>
      </c>
      <c r="T315" s="28">
        <f t="shared" si="120"/>
        <v>17027</v>
      </c>
      <c r="U315" s="26">
        <f>Q315+Q316+Q317+S315+T315+T316+T317</f>
        <v>68642.17</v>
      </c>
    </row>
    <row r="316" spans="1:21">
      <c r="A316" s="14">
        <v>5</v>
      </c>
      <c r="B316" s="14">
        <v>2</v>
      </c>
      <c r="C316" s="14">
        <v>6</v>
      </c>
      <c r="D316" s="14">
        <v>2</v>
      </c>
      <c r="E316" s="14" t="str">
        <f t="shared" ref="E316:E320" si="140">E315</f>
        <v>宅109</v>
      </c>
      <c r="F316" s="14">
        <v>6</v>
      </c>
      <c r="G316" s="14" t="s">
        <v>616</v>
      </c>
      <c r="H316" s="14" t="s">
        <v>615</v>
      </c>
      <c r="I316" s="18">
        <v>85</v>
      </c>
      <c r="J316" s="19">
        <v>86.84</v>
      </c>
      <c r="K316" s="20">
        <f t="shared" si="117"/>
        <v>906.6</v>
      </c>
      <c r="L316" s="21">
        <f t="shared" si="139"/>
        <v>312.6</v>
      </c>
      <c r="M316" s="21">
        <v>30</v>
      </c>
      <c r="N316" s="21">
        <f t="shared" ref="N316:N344" si="141">ROUND(J316*0.06,2)*12</f>
        <v>62.52</v>
      </c>
      <c r="O316" s="22">
        <f t="shared" si="118"/>
        <v>1311.72</v>
      </c>
      <c r="P316" s="23">
        <v>600</v>
      </c>
      <c r="Q316" s="26">
        <f t="shared" si="119"/>
        <v>1911.72</v>
      </c>
      <c r="R316" s="27"/>
      <c r="S316" s="27"/>
      <c r="T316" s="28">
        <f t="shared" si="120"/>
        <v>11289</v>
      </c>
      <c r="U316" s="26"/>
    </row>
    <row r="317" spans="1:21">
      <c r="A317" s="14">
        <v>5</v>
      </c>
      <c r="B317" s="14">
        <v>2</v>
      </c>
      <c r="C317" s="14">
        <v>6</v>
      </c>
      <c r="D317" s="14">
        <v>1</v>
      </c>
      <c r="E317" s="14" t="str">
        <f t="shared" si="140"/>
        <v>宅109</v>
      </c>
      <c r="F317" s="14">
        <v>6</v>
      </c>
      <c r="G317" s="14" t="s">
        <v>617</v>
      </c>
      <c r="H317" s="14" t="s">
        <v>615</v>
      </c>
      <c r="I317" s="18">
        <v>85</v>
      </c>
      <c r="J317" s="19">
        <v>85.11</v>
      </c>
      <c r="K317" s="20">
        <f t="shared" si="117"/>
        <v>888.6</v>
      </c>
      <c r="L317" s="21">
        <f t="shared" si="139"/>
        <v>306.36</v>
      </c>
      <c r="M317" s="21">
        <v>30</v>
      </c>
      <c r="N317" s="21">
        <f t="shared" si="141"/>
        <v>61.32</v>
      </c>
      <c r="O317" s="22">
        <f t="shared" si="118"/>
        <v>1286.28</v>
      </c>
      <c r="P317" s="23">
        <v>600</v>
      </c>
      <c r="Q317" s="26">
        <f t="shared" si="119"/>
        <v>1886.28</v>
      </c>
      <c r="R317" s="27"/>
      <c r="S317" s="27"/>
      <c r="T317" s="28">
        <f t="shared" si="120"/>
        <v>11064</v>
      </c>
      <c r="U317" s="26"/>
    </row>
    <row r="318" spans="1:21">
      <c r="A318" s="14">
        <v>3</v>
      </c>
      <c r="B318" s="14">
        <v>1</v>
      </c>
      <c r="C318" s="14">
        <v>7</v>
      </c>
      <c r="D318" s="14">
        <v>1</v>
      </c>
      <c r="E318" s="14" t="s">
        <v>618</v>
      </c>
      <c r="F318" s="14">
        <v>7</v>
      </c>
      <c r="G318" s="14" t="s">
        <v>619</v>
      </c>
      <c r="H318" s="14" t="s">
        <v>620</v>
      </c>
      <c r="I318" s="18">
        <v>130</v>
      </c>
      <c r="J318" s="19">
        <v>129.77</v>
      </c>
      <c r="K318" s="20">
        <f t="shared" si="117"/>
        <v>1354.8</v>
      </c>
      <c r="L318" s="21">
        <f t="shared" si="139"/>
        <v>467.16</v>
      </c>
      <c r="M318" s="21">
        <v>30</v>
      </c>
      <c r="N318" s="21">
        <f t="shared" si="141"/>
        <v>93.48</v>
      </c>
      <c r="O318" s="22">
        <f t="shared" si="118"/>
        <v>1945.44</v>
      </c>
      <c r="P318" s="23"/>
      <c r="Q318" s="26">
        <f t="shared" si="119"/>
        <v>1945.44</v>
      </c>
      <c r="R318" s="27">
        <f>J318+J319+J320-300</f>
        <v>0.139999999999986</v>
      </c>
      <c r="S318" s="27">
        <f>ROUND(R318*8053,2)</f>
        <v>1127.42</v>
      </c>
      <c r="T318" s="28">
        <f t="shared" si="120"/>
        <v>16870</v>
      </c>
      <c r="U318" s="26">
        <f>Q318+Q319+Q320+S318+T318+T319+T320</f>
        <v>45865.46</v>
      </c>
    </row>
    <row r="319" spans="1:21">
      <c r="A319" s="14">
        <v>3</v>
      </c>
      <c r="B319" s="14">
        <v>1</v>
      </c>
      <c r="C319" s="14">
        <v>7</v>
      </c>
      <c r="D319" s="14">
        <v>2</v>
      </c>
      <c r="E319" s="14" t="str">
        <f t="shared" si="140"/>
        <v>宅110</v>
      </c>
      <c r="F319" s="14">
        <v>7</v>
      </c>
      <c r="G319" s="14" t="s">
        <v>621</v>
      </c>
      <c r="H319" s="14" t="s">
        <v>620</v>
      </c>
      <c r="I319" s="18">
        <v>85</v>
      </c>
      <c r="J319" s="19">
        <v>86.04</v>
      </c>
      <c r="K319" s="20">
        <f t="shared" si="117"/>
        <v>898.2</v>
      </c>
      <c r="L319" s="21">
        <f t="shared" si="139"/>
        <v>309.72</v>
      </c>
      <c r="M319" s="21">
        <v>30</v>
      </c>
      <c r="N319" s="21">
        <f t="shared" si="141"/>
        <v>61.92</v>
      </c>
      <c r="O319" s="22">
        <f t="shared" si="118"/>
        <v>1299.84</v>
      </c>
      <c r="P319" s="23">
        <v>600</v>
      </c>
      <c r="Q319" s="26">
        <f t="shared" si="119"/>
        <v>1899.84</v>
      </c>
      <c r="R319" s="27"/>
      <c r="S319" s="27"/>
      <c r="T319" s="28">
        <f t="shared" si="120"/>
        <v>11185</v>
      </c>
      <c r="U319" s="26"/>
    </row>
    <row r="320" spans="1:21">
      <c r="A320" s="14">
        <v>3</v>
      </c>
      <c r="B320" s="14">
        <v>1</v>
      </c>
      <c r="C320" s="14">
        <v>7</v>
      </c>
      <c r="D320" s="14">
        <v>3</v>
      </c>
      <c r="E320" s="14" t="str">
        <f t="shared" si="140"/>
        <v>宅110</v>
      </c>
      <c r="F320" s="14">
        <v>7</v>
      </c>
      <c r="G320" s="14" t="s">
        <v>622</v>
      </c>
      <c r="H320" s="14" t="s">
        <v>620</v>
      </c>
      <c r="I320" s="18">
        <v>85</v>
      </c>
      <c r="J320" s="19">
        <v>84.33</v>
      </c>
      <c r="K320" s="20">
        <f t="shared" si="117"/>
        <v>880.44</v>
      </c>
      <c r="L320" s="21">
        <f t="shared" si="139"/>
        <v>303.6</v>
      </c>
      <c r="M320" s="21">
        <v>30</v>
      </c>
      <c r="N320" s="21">
        <f t="shared" si="141"/>
        <v>60.72</v>
      </c>
      <c r="O320" s="22">
        <f t="shared" si="118"/>
        <v>1274.76</v>
      </c>
      <c r="P320" s="23">
        <v>600</v>
      </c>
      <c r="Q320" s="26">
        <f t="shared" si="119"/>
        <v>1874.76</v>
      </c>
      <c r="R320" s="27"/>
      <c r="S320" s="27"/>
      <c r="T320" s="28">
        <f t="shared" si="120"/>
        <v>10963</v>
      </c>
      <c r="U320" s="26"/>
    </row>
    <row r="321" spans="1:21">
      <c r="A321" s="14">
        <v>3</v>
      </c>
      <c r="B321" s="14">
        <v>2</v>
      </c>
      <c r="C321" s="14">
        <v>14</v>
      </c>
      <c r="D321" s="14">
        <v>3</v>
      </c>
      <c r="E321" s="14" t="s">
        <v>623</v>
      </c>
      <c r="F321" s="14">
        <v>14</v>
      </c>
      <c r="G321" s="14" t="s">
        <v>624</v>
      </c>
      <c r="H321" s="14" t="s">
        <v>625</v>
      </c>
      <c r="I321" s="18">
        <v>130</v>
      </c>
      <c r="J321" s="19">
        <v>129.77</v>
      </c>
      <c r="K321" s="20">
        <f t="shared" si="117"/>
        <v>1354.8</v>
      </c>
      <c r="L321" s="21">
        <f t="shared" ref="L321:L331" si="142">ROUND(J321*0.35,2)*12</f>
        <v>545.04</v>
      </c>
      <c r="M321" s="21">
        <v>30</v>
      </c>
      <c r="N321" s="21">
        <f t="shared" si="141"/>
        <v>93.48</v>
      </c>
      <c r="O321" s="22">
        <f t="shared" si="118"/>
        <v>2023.32</v>
      </c>
      <c r="P321" s="23"/>
      <c r="Q321" s="26">
        <f t="shared" si="119"/>
        <v>2023.32</v>
      </c>
      <c r="R321" s="27">
        <f>J321+J322+J323-300</f>
        <v>0.879999999999995</v>
      </c>
      <c r="S321" s="27">
        <f>ROUND(R321*8053,2)</f>
        <v>7086.64</v>
      </c>
      <c r="T321" s="28">
        <f t="shared" si="120"/>
        <v>16870</v>
      </c>
      <c r="U321" s="26">
        <f>Q321+Q322+Q323+S321+T321+T322+T323</f>
        <v>52111.96</v>
      </c>
    </row>
    <row r="322" spans="1:21">
      <c r="A322" s="14">
        <v>3</v>
      </c>
      <c r="B322" s="14">
        <v>2</v>
      </c>
      <c r="C322" s="14">
        <v>14</v>
      </c>
      <c r="D322" s="14">
        <v>2</v>
      </c>
      <c r="E322" s="14" t="str">
        <f t="shared" ref="E322:E326" si="143">E321</f>
        <v>宅111</v>
      </c>
      <c r="F322" s="14">
        <v>14</v>
      </c>
      <c r="G322" s="14" t="s">
        <v>626</v>
      </c>
      <c r="H322" s="14" t="s">
        <v>625</v>
      </c>
      <c r="I322" s="18">
        <v>85</v>
      </c>
      <c r="J322" s="19">
        <v>86.04</v>
      </c>
      <c r="K322" s="20">
        <f t="shared" si="117"/>
        <v>898.2</v>
      </c>
      <c r="L322" s="21">
        <f t="shared" si="142"/>
        <v>361.32</v>
      </c>
      <c r="M322" s="21">
        <v>30</v>
      </c>
      <c r="N322" s="21">
        <f t="shared" si="141"/>
        <v>61.92</v>
      </c>
      <c r="O322" s="22">
        <f t="shared" si="118"/>
        <v>1351.44</v>
      </c>
      <c r="P322" s="23">
        <v>600</v>
      </c>
      <c r="Q322" s="26">
        <f t="shared" si="119"/>
        <v>1951.44</v>
      </c>
      <c r="R322" s="27"/>
      <c r="S322" s="27"/>
      <c r="T322" s="28">
        <f t="shared" si="120"/>
        <v>11185</v>
      </c>
      <c r="U322" s="26"/>
    </row>
    <row r="323" spans="1:21">
      <c r="A323" s="14">
        <v>4</v>
      </c>
      <c r="B323" s="14">
        <v>1</v>
      </c>
      <c r="C323" s="14">
        <v>16</v>
      </c>
      <c r="D323" s="14">
        <v>3</v>
      </c>
      <c r="E323" s="14" t="str">
        <f t="shared" si="143"/>
        <v>宅111</v>
      </c>
      <c r="F323" s="14">
        <v>16</v>
      </c>
      <c r="G323" s="14" t="s">
        <v>627</v>
      </c>
      <c r="H323" s="14" t="s">
        <v>628</v>
      </c>
      <c r="I323" s="18">
        <v>85</v>
      </c>
      <c r="J323" s="19">
        <v>85.07</v>
      </c>
      <c r="K323" s="20">
        <f t="shared" ref="K323:K386" si="144">ROUND(J323*0.87,2)*12</f>
        <v>888.12</v>
      </c>
      <c r="L323" s="21">
        <f t="shared" si="142"/>
        <v>357.24</v>
      </c>
      <c r="M323" s="21">
        <v>30</v>
      </c>
      <c r="N323" s="21">
        <f t="shared" si="141"/>
        <v>61.2</v>
      </c>
      <c r="O323" s="22">
        <f t="shared" ref="O323:O386" si="145">K323+L323+M323+N323</f>
        <v>1336.56</v>
      </c>
      <c r="P323" s="23">
        <v>600</v>
      </c>
      <c r="Q323" s="26">
        <f t="shared" ref="Q323:Q386" si="146">O323+P323</f>
        <v>1936.56</v>
      </c>
      <c r="R323" s="27"/>
      <c r="S323" s="27"/>
      <c r="T323" s="28">
        <f t="shared" ref="T323:T386" si="147">ROUND(J323*130,0)</f>
        <v>11059</v>
      </c>
      <c r="U323" s="26"/>
    </row>
    <row r="324" spans="1:21">
      <c r="A324" s="14">
        <v>5</v>
      </c>
      <c r="B324" s="14">
        <v>2</v>
      </c>
      <c r="C324" s="14">
        <v>19</v>
      </c>
      <c r="D324" s="14">
        <v>3</v>
      </c>
      <c r="E324" s="14" t="s">
        <v>629</v>
      </c>
      <c r="F324" s="14">
        <v>19</v>
      </c>
      <c r="G324" s="14" t="s">
        <v>630</v>
      </c>
      <c r="H324" s="14" t="s">
        <v>631</v>
      </c>
      <c r="I324" s="18">
        <v>130</v>
      </c>
      <c r="J324" s="19">
        <v>130.98</v>
      </c>
      <c r="K324" s="20">
        <f t="shared" si="144"/>
        <v>1367.4</v>
      </c>
      <c r="L324" s="21">
        <f t="shared" si="142"/>
        <v>550.08</v>
      </c>
      <c r="M324" s="21">
        <v>30</v>
      </c>
      <c r="N324" s="21">
        <f t="shared" si="141"/>
        <v>94.32</v>
      </c>
      <c r="O324" s="22">
        <f t="shared" si="145"/>
        <v>2041.8</v>
      </c>
      <c r="P324" s="23"/>
      <c r="Q324" s="26">
        <f t="shared" si="146"/>
        <v>2041.8</v>
      </c>
      <c r="R324" s="27">
        <f>J324+J325+J326-300</f>
        <v>2.93000000000001</v>
      </c>
      <c r="S324" s="27">
        <f>ROUND(R324*8053,2)</f>
        <v>23595.29</v>
      </c>
      <c r="T324" s="28">
        <f t="shared" si="147"/>
        <v>17027</v>
      </c>
      <c r="U324" s="26">
        <f>Q324+Q325+Q326+S324+T324+T325+T326</f>
        <v>68918.29</v>
      </c>
    </row>
    <row r="325" spans="1:21">
      <c r="A325" s="14">
        <v>5</v>
      </c>
      <c r="B325" s="14">
        <v>2</v>
      </c>
      <c r="C325" s="14">
        <v>19</v>
      </c>
      <c r="D325" s="14">
        <v>2</v>
      </c>
      <c r="E325" s="14" t="str">
        <f t="shared" si="143"/>
        <v>宅112</v>
      </c>
      <c r="F325" s="14">
        <v>19</v>
      </c>
      <c r="G325" s="14" t="s">
        <v>632</v>
      </c>
      <c r="H325" s="14" t="s">
        <v>631</v>
      </c>
      <c r="I325" s="18">
        <v>85</v>
      </c>
      <c r="J325" s="19">
        <v>86.84</v>
      </c>
      <c r="K325" s="20">
        <f t="shared" si="144"/>
        <v>906.6</v>
      </c>
      <c r="L325" s="21">
        <f t="shared" si="142"/>
        <v>364.68</v>
      </c>
      <c r="M325" s="21">
        <v>30</v>
      </c>
      <c r="N325" s="21">
        <f t="shared" si="141"/>
        <v>62.52</v>
      </c>
      <c r="O325" s="22">
        <f t="shared" si="145"/>
        <v>1363.8</v>
      </c>
      <c r="P325" s="23">
        <v>600</v>
      </c>
      <c r="Q325" s="26">
        <f t="shared" si="146"/>
        <v>1963.8</v>
      </c>
      <c r="R325" s="27"/>
      <c r="S325" s="27"/>
      <c r="T325" s="28">
        <f t="shared" si="147"/>
        <v>11289</v>
      </c>
      <c r="U325" s="26"/>
    </row>
    <row r="326" spans="1:21">
      <c r="A326" s="14">
        <v>5</v>
      </c>
      <c r="B326" s="14">
        <v>2</v>
      </c>
      <c r="C326" s="14">
        <v>19</v>
      </c>
      <c r="D326" s="14">
        <v>1</v>
      </c>
      <c r="E326" s="14" t="str">
        <f t="shared" si="143"/>
        <v>宅112</v>
      </c>
      <c r="F326" s="14">
        <v>19</v>
      </c>
      <c r="G326" s="14" t="s">
        <v>633</v>
      </c>
      <c r="H326" s="14" t="s">
        <v>631</v>
      </c>
      <c r="I326" s="18">
        <v>85</v>
      </c>
      <c r="J326" s="19">
        <v>85.11</v>
      </c>
      <c r="K326" s="20">
        <f t="shared" si="144"/>
        <v>888.6</v>
      </c>
      <c r="L326" s="21">
        <f t="shared" si="142"/>
        <v>357.48</v>
      </c>
      <c r="M326" s="21">
        <v>30</v>
      </c>
      <c r="N326" s="21">
        <f t="shared" si="141"/>
        <v>61.32</v>
      </c>
      <c r="O326" s="22">
        <f t="shared" si="145"/>
        <v>1337.4</v>
      </c>
      <c r="P326" s="23">
        <v>600</v>
      </c>
      <c r="Q326" s="26">
        <f t="shared" si="146"/>
        <v>1937.4</v>
      </c>
      <c r="R326" s="27"/>
      <c r="S326" s="27"/>
      <c r="T326" s="28">
        <f t="shared" si="147"/>
        <v>11064</v>
      </c>
      <c r="U326" s="26"/>
    </row>
    <row r="327" spans="1:21">
      <c r="A327" s="14">
        <v>5</v>
      </c>
      <c r="B327" s="14">
        <v>2</v>
      </c>
      <c r="C327" s="14">
        <v>14</v>
      </c>
      <c r="D327" s="14">
        <v>3</v>
      </c>
      <c r="E327" s="14" t="s">
        <v>634</v>
      </c>
      <c r="F327" s="14">
        <v>14</v>
      </c>
      <c r="G327" s="14" t="s">
        <v>635</v>
      </c>
      <c r="H327" s="14" t="s">
        <v>636</v>
      </c>
      <c r="I327" s="18">
        <v>130</v>
      </c>
      <c r="J327" s="19">
        <v>130.98</v>
      </c>
      <c r="K327" s="20">
        <f t="shared" si="144"/>
        <v>1367.4</v>
      </c>
      <c r="L327" s="21">
        <f t="shared" si="142"/>
        <v>550.08</v>
      </c>
      <c r="M327" s="21">
        <v>30</v>
      </c>
      <c r="N327" s="21">
        <f t="shared" si="141"/>
        <v>94.32</v>
      </c>
      <c r="O327" s="22">
        <f t="shared" si="145"/>
        <v>2041.8</v>
      </c>
      <c r="P327" s="23"/>
      <c r="Q327" s="26">
        <f t="shared" si="146"/>
        <v>2041.8</v>
      </c>
      <c r="R327" s="27">
        <f>J327+J328+J329-300</f>
        <v>2.93000000000001</v>
      </c>
      <c r="S327" s="27">
        <f>ROUND(R327*8053,2)</f>
        <v>23595.29</v>
      </c>
      <c r="T327" s="28">
        <f t="shared" si="147"/>
        <v>17027</v>
      </c>
      <c r="U327" s="26">
        <f>Q327+Q328+Q329+S327+T327+T328+T329</f>
        <v>68918.29</v>
      </c>
    </row>
    <row r="328" spans="1:21">
      <c r="A328" s="14">
        <v>5</v>
      </c>
      <c r="B328" s="14">
        <v>2</v>
      </c>
      <c r="C328" s="14">
        <v>14</v>
      </c>
      <c r="D328" s="14">
        <v>2</v>
      </c>
      <c r="E328" s="14" t="str">
        <f t="shared" ref="E328:E332" si="148">E327</f>
        <v>宅113</v>
      </c>
      <c r="F328" s="14">
        <v>14</v>
      </c>
      <c r="G328" s="14" t="s">
        <v>637</v>
      </c>
      <c r="H328" s="14" t="s">
        <v>638</v>
      </c>
      <c r="I328" s="18">
        <v>85</v>
      </c>
      <c r="J328" s="19">
        <v>86.84</v>
      </c>
      <c r="K328" s="20">
        <f t="shared" si="144"/>
        <v>906.6</v>
      </c>
      <c r="L328" s="21">
        <f t="shared" si="142"/>
        <v>364.68</v>
      </c>
      <c r="M328" s="21">
        <v>30</v>
      </c>
      <c r="N328" s="21">
        <f t="shared" si="141"/>
        <v>62.52</v>
      </c>
      <c r="O328" s="22">
        <f t="shared" si="145"/>
        <v>1363.8</v>
      </c>
      <c r="P328" s="23">
        <v>600</v>
      </c>
      <c r="Q328" s="26">
        <f t="shared" si="146"/>
        <v>1963.8</v>
      </c>
      <c r="R328" s="27"/>
      <c r="S328" s="27"/>
      <c r="T328" s="28">
        <f t="shared" si="147"/>
        <v>11289</v>
      </c>
      <c r="U328" s="26"/>
    </row>
    <row r="329" spans="1:21">
      <c r="A329" s="14">
        <v>5</v>
      </c>
      <c r="B329" s="14">
        <v>2</v>
      </c>
      <c r="C329" s="14">
        <v>14</v>
      </c>
      <c r="D329" s="14">
        <v>1</v>
      </c>
      <c r="E329" s="14" t="str">
        <f t="shared" si="148"/>
        <v>宅113</v>
      </c>
      <c r="F329" s="14">
        <v>14</v>
      </c>
      <c r="G329" s="14" t="s">
        <v>639</v>
      </c>
      <c r="H329" s="14" t="s">
        <v>638</v>
      </c>
      <c r="I329" s="18">
        <v>85</v>
      </c>
      <c r="J329" s="19">
        <v>85.11</v>
      </c>
      <c r="K329" s="20">
        <f t="shared" si="144"/>
        <v>888.6</v>
      </c>
      <c r="L329" s="21">
        <f t="shared" si="142"/>
        <v>357.48</v>
      </c>
      <c r="M329" s="21">
        <v>30</v>
      </c>
      <c r="N329" s="21">
        <f t="shared" si="141"/>
        <v>61.32</v>
      </c>
      <c r="O329" s="22">
        <f t="shared" si="145"/>
        <v>1337.4</v>
      </c>
      <c r="P329" s="23">
        <v>600</v>
      </c>
      <c r="Q329" s="26">
        <f t="shared" si="146"/>
        <v>1937.4</v>
      </c>
      <c r="R329" s="27"/>
      <c r="S329" s="27"/>
      <c r="T329" s="28">
        <f t="shared" si="147"/>
        <v>11064</v>
      </c>
      <c r="U329" s="26"/>
    </row>
    <row r="330" spans="1:21">
      <c r="A330" s="14">
        <v>5</v>
      </c>
      <c r="B330" s="14">
        <v>2</v>
      </c>
      <c r="C330" s="14">
        <v>20</v>
      </c>
      <c r="D330" s="14">
        <v>3</v>
      </c>
      <c r="E330" s="14" t="s">
        <v>640</v>
      </c>
      <c r="F330" s="14">
        <v>20</v>
      </c>
      <c r="G330" s="14" t="s">
        <v>641</v>
      </c>
      <c r="H330" s="14" t="s">
        <v>642</v>
      </c>
      <c r="I330" s="18">
        <v>130</v>
      </c>
      <c r="J330" s="19">
        <v>130.98</v>
      </c>
      <c r="K330" s="20">
        <f t="shared" si="144"/>
        <v>1367.4</v>
      </c>
      <c r="L330" s="21">
        <f t="shared" si="142"/>
        <v>550.08</v>
      </c>
      <c r="M330" s="21">
        <v>30</v>
      </c>
      <c r="N330" s="21">
        <f t="shared" si="141"/>
        <v>94.32</v>
      </c>
      <c r="O330" s="22">
        <f t="shared" si="145"/>
        <v>2041.8</v>
      </c>
      <c r="P330" s="23"/>
      <c r="Q330" s="26">
        <f t="shared" si="146"/>
        <v>2041.8</v>
      </c>
      <c r="R330" s="27">
        <f>J330+J331+J332-300</f>
        <v>2.93000000000001</v>
      </c>
      <c r="S330" s="27">
        <f>ROUND(R330*8053,2)</f>
        <v>23595.29</v>
      </c>
      <c r="T330" s="28">
        <f t="shared" si="147"/>
        <v>17027</v>
      </c>
      <c r="U330" s="26">
        <f>Q330+Q331+Q332+S330+T330+T331+T332</f>
        <v>68867.17</v>
      </c>
    </row>
    <row r="331" spans="1:21">
      <c r="A331" s="14">
        <v>5</v>
      </c>
      <c r="B331" s="14">
        <v>2</v>
      </c>
      <c r="C331" s="14">
        <v>20</v>
      </c>
      <c r="D331" s="14">
        <v>2</v>
      </c>
      <c r="E331" s="14" t="str">
        <f t="shared" si="148"/>
        <v>宅114</v>
      </c>
      <c r="F331" s="14">
        <v>20</v>
      </c>
      <c r="G331" s="14" t="s">
        <v>643</v>
      </c>
      <c r="H331" s="14" t="s">
        <v>642</v>
      </c>
      <c r="I331" s="18">
        <v>85</v>
      </c>
      <c r="J331" s="19">
        <v>86.84</v>
      </c>
      <c r="K331" s="20">
        <f t="shared" si="144"/>
        <v>906.6</v>
      </c>
      <c r="L331" s="21">
        <f t="shared" si="142"/>
        <v>364.68</v>
      </c>
      <c r="M331" s="21">
        <v>30</v>
      </c>
      <c r="N331" s="21">
        <f t="shared" si="141"/>
        <v>62.52</v>
      </c>
      <c r="O331" s="22">
        <f t="shared" si="145"/>
        <v>1363.8</v>
      </c>
      <c r="P331" s="23">
        <v>600</v>
      </c>
      <c r="Q331" s="26">
        <f t="shared" si="146"/>
        <v>1963.8</v>
      </c>
      <c r="R331" s="27"/>
      <c r="S331" s="27"/>
      <c r="T331" s="28">
        <f t="shared" si="147"/>
        <v>11289</v>
      </c>
      <c r="U331" s="26"/>
    </row>
    <row r="332" spans="1:21">
      <c r="A332" s="14">
        <v>5</v>
      </c>
      <c r="B332" s="14">
        <v>1</v>
      </c>
      <c r="C332" s="14">
        <v>10</v>
      </c>
      <c r="D332" s="14">
        <v>3</v>
      </c>
      <c r="E332" s="14" t="str">
        <f t="shared" si="148"/>
        <v>宅114</v>
      </c>
      <c r="F332" s="14">
        <v>10</v>
      </c>
      <c r="G332" s="14" t="s">
        <v>644</v>
      </c>
      <c r="H332" s="14" t="s">
        <v>645</v>
      </c>
      <c r="I332" s="18">
        <v>85</v>
      </c>
      <c r="J332" s="19">
        <v>85.11</v>
      </c>
      <c r="K332" s="20">
        <f t="shared" si="144"/>
        <v>888.6</v>
      </c>
      <c r="L332" s="21">
        <f t="shared" ref="L332:L338" si="149">ROUND(J332*0.3,2)*12</f>
        <v>306.36</v>
      </c>
      <c r="M332" s="21">
        <v>30</v>
      </c>
      <c r="N332" s="21">
        <f t="shared" si="141"/>
        <v>61.32</v>
      </c>
      <c r="O332" s="22">
        <f t="shared" si="145"/>
        <v>1286.28</v>
      </c>
      <c r="P332" s="23">
        <v>600</v>
      </c>
      <c r="Q332" s="26">
        <f t="shared" si="146"/>
        <v>1886.28</v>
      </c>
      <c r="R332" s="27"/>
      <c r="S332" s="27"/>
      <c r="T332" s="28">
        <f t="shared" si="147"/>
        <v>11064</v>
      </c>
      <c r="U332" s="26"/>
    </row>
    <row r="333" spans="1:21">
      <c r="A333" s="14">
        <v>2</v>
      </c>
      <c r="B333" s="14">
        <v>1</v>
      </c>
      <c r="C333" s="14">
        <v>16</v>
      </c>
      <c r="D333" s="14">
        <v>1</v>
      </c>
      <c r="E333" s="14" t="s">
        <v>646</v>
      </c>
      <c r="F333" s="14">
        <v>16</v>
      </c>
      <c r="G333" s="14" t="s">
        <v>647</v>
      </c>
      <c r="H333" s="14" t="s">
        <v>648</v>
      </c>
      <c r="I333" s="18">
        <v>130</v>
      </c>
      <c r="J333" s="19">
        <v>131.09</v>
      </c>
      <c r="K333" s="20">
        <f t="shared" si="144"/>
        <v>1368.6</v>
      </c>
      <c r="L333" s="21">
        <f t="shared" ref="L333:L335" si="150">ROUND(J333*0.35,2)*12</f>
        <v>550.56</v>
      </c>
      <c r="M333" s="21">
        <v>30</v>
      </c>
      <c r="N333" s="21">
        <f t="shared" si="141"/>
        <v>94.44</v>
      </c>
      <c r="O333" s="22">
        <f t="shared" si="145"/>
        <v>2043.6</v>
      </c>
      <c r="P333" s="23"/>
      <c r="Q333" s="26">
        <f t="shared" si="146"/>
        <v>2043.6</v>
      </c>
      <c r="R333" s="27">
        <f>J333+J334+J335-300</f>
        <v>3.19</v>
      </c>
      <c r="S333" s="27">
        <f>ROUND(R333*8053,2)</f>
        <v>25689.07</v>
      </c>
      <c r="T333" s="28">
        <f t="shared" si="147"/>
        <v>17042</v>
      </c>
      <c r="U333" s="26">
        <f>Q333+Q334+Q335+S333+T333+T334+T335</f>
        <v>71051.15</v>
      </c>
    </row>
    <row r="334" spans="1:21">
      <c r="A334" s="14">
        <v>2</v>
      </c>
      <c r="B334" s="14">
        <v>1</v>
      </c>
      <c r="C334" s="14">
        <v>16</v>
      </c>
      <c r="D334" s="14">
        <v>2</v>
      </c>
      <c r="E334" s="14" t="str">
        <f t="shared" ref="E334:E338" si="151">E333</f>
        <v>宅115</v>
      </c>
      <c r="F334" s="14">
        <v>16</v>
      </c>
      <c r="G334" s="14" t="s">
        <v>649</v>
      </c>
      <c r="H334" s="14" t="s">
        <v>648</v>
      </c>
      <c r="I334" s="18">
        <v>85</v>
      </c>
      <c r="J334" s="19">
        <v>86.92</v>
      </c>
      <c r="K334" s="20">
        <f t="shared" si="144"/>
        <v>907.44</v>
      </c>
      <c r="L334" s="21">
        <f t="shared" si="150"/>
        <v>365.04</v>
      </c>
      <c r="M334" s="21">
        <v>30</v>
      </c>
      <c r="N334" s="21">
        <f t="shared" si="141"/>
        <v>62.64</v>
      </c>
      <c r="O334" s="22">
        <f t="shared" si="145"/>
        <v>1365.12</v>
      </c>
      <c r="P334" s="23">
        <v>600</v>
      </c>
      <c r="Q334" s="26">
        <f t="shared" si="146"/>
        <v>1965.12</v>
      </c>
      <c r="R334" s="27"/>
      <c r="S334" s="27"/>
      <c r="T334" s="28">
        <f t="shared" si="147"/>
        <v>11300</v>
      </c>
      <c r="U334" s="26"/>
    </row>
    <row r="335" spans="1:21">
      <c r="A335" s="14">
        <v>2</v>
      </c>
      <c r="B335" s="14">
        <v>1</v>
      </c>
      <c r="C335" s="14">
        <v>16</v>
      </c>
      <c r="D335" s="14">
        <v>3</v>
      </c>
      <c r="E335" s="14" t="str">
        <f t="shared" si="151"/>
        <v>宅115</v>
      </c>
      <c r="F335" s="14">
        <v>16</v>
      </c>
      <c r="G335" s="14" t="s">
        <v>650</v>
      </c>
      <c r="H335" s="14" t="s">
        <v>648</v>
      </c>
      <c r="I335" s="18">
        <v>85</v>
      </c>
      <c r="J335" s="19">
        <v>85.18</v>
      </c>
      <c r="K335" s="20">
        <f t="shared" si="144"/>
        <v>889.32</v>
      </c>
      <c r="L335" s="21">
        <f t="shared" si="150"/>
        <v>357.72</v>
      </c>
      <c r="M335" s="21">
        <v>30</v>
      </c>
      <c r="N335" s="21">
        <f t="shared" si="141"/>
        <v>61.32</v>
      </c>
      <c r="O335" s="22">
        <f t="shared" si="145"/>
        <v>1338.36</v>
      </c>
      <c r="P335" s="23">
        <v>600</v>
      </c>
      <c r="Q335" s="26">
        <f t="shared" si="146"/>
        <v>1938.36</v>
      </c>
      <c r="R335" s="27"/>
      <c r="S335" s="27"/>
      <c r="T335" s="28">
        <f t="shared" si="147"/>
        <v>11073</v>
      </c>
      <c r="U335" s="26"/>
    </row>
    <row r="336" spans="1:21">
      <c r="A336" s="14">
        <v>4</v>
      </c>
      <c r="B336" s="14">
        <v>2</v>
      </c>
      <c r="C336" s="14">
        <v>7</v>
      </c>
      <c r="D336" s="14">
        <v>3</v>
      </c>
      <c r="E336" s="14" t="s">
        <v>651</v>
      </c>
      <c r="F336" s="14">
        <v>7</v>
      </c>
      <c r="G336" s="14" t="s">
        <v>652</v>
      </c>
      <c r="H336" s="14" t="s">
        <v>653</v>
      </c>
      <c r="I336" s="18">
        <v>130</v>
      </c>
      <c r="J336" s="19">
        <v>130.92</v>
      </c>
      <c r="K336" s="20">
        <f t="shared" si="144"/>
        <v>1366.8</v>
      </c>
      <c r="L336" s="21">
        <f t="shared" si="149"/>
        <v>471.36</v>
      </c>
      <c r="M336" s="21">
        <v>30</v>
      </c>
      <c r="N336" s="21">
        <f t="shared" si="141"/>
        <v>94.32</v>
      </c>
      <c r="O336" s="22">
        <f t="shared" si="145"/>
        <v>1962.48</v>
      </c>
      <c r="P336" s="23"/>
      <c r="Q336" s="26">
        <f t="shared" si="146"/>
        <v>1962.48</v>
      </c>
      <c r="R336" s="27">
        <f>J336+J337+J338-300</f>
        <v>2.79999999999995</v>
      </c>
      <c r="S336" s="27">
        <f>ROUND(R336*8053,2)</f>
        <v>22548.4</v>
      </c>
      <c r="T336" s="28">
        <f t="shared" si="147"/>
        <v>17020</v>
      </c>
      <c r="U336" s="26">
        <f>Q336+Q337+Q338+S336+T336+T337+T338</f>
        <v>67671.68</v>
      </c>
    </row>
    <row r="337" spans="1:21">
      <c r="A337" s="14">
        <v>4</v>
      </c>
      <c r="B337" s="14">
        <v>2</v>
      </c>
      <c r="C337" s="14">
        <v>7</v>
      </c>
      <c r="D337" s="14">
        <v>2</v>
      </c>
      <c r="E337" s="14" t="str">
        <f t="shared" si="151"/>
        <v>宅116</v>
      </c>
      <c r="F337" s="14">
        <v>7</v>
      </c>
      <c r="G337" s="14" t="s">
        <v>654</v>
      </c>
      <c r="H337" s="14" t="s">
        <v>653</v>
      </c>
      <c r="I337" s="18">
        <v>85</v>
      </c>
      <c r="J337" s="19">
        <v>86.81</v>
      </c>
      <c r="K337" s="20">
        <f t="shared" si="144"/>
        <v>906.24</v>
      </c>
      <c r="L337" s="21">
        <f t="shared" si="149"/>
        <v>312.48</v>
      </c>
      <c r="M337" s="21">
        <v>30</v>
      </c>
      <c r="N337" s="21">
        <f t="shared" si="141"/>
        <v>62.52</v>
      </c>
      <c r="O337" s="22">
        <f t="shared" si="145"/>
        <v>1311.24</v>
      </c>
      <c r="P337" s="23">
        <v>600</v>
      </c>
      <c r="Q337" s="26">
        <f t="shared" si="146"/>
        <v>1911.24</v>
      </c>
      <c r="R337" s="27"/>
      <c r="S337" s="27"/>
      <c r="T337" s="28">
        <f t="shared" si="147"/>
        <v>11285</v>
      </c>
      <c r="U337" s="26"/>
    </row>
    <row r="338" spans="1:21">
      <c r="A338" s="14">
        <v>4</v>
      </c>
      <c r="B338" s="14">
        <v>2</v>
      </c>
      <c r="C338" s="14">
        <v>7</v>
      </c>
      <c r="D338" s="14">
        <v>1</v>
      </c>
      <c r="E338" s="14" t="str">
        <f t="shared" si="151"/>
        <v>宅116</v>
      </c>
      <c r="F338" s="14">
        <v>7</v>
      </c>
      <c r="G338" s="14" t="s">
        <v>655</v>
      </c>
      <c r="H338" s="14" t="s">
        <v>653</v>
      </c>
      <c r="I338" s="18">
        <v>85</v>
      </c>
      <c r="J338" s="19">
        <v>85.07</v>
      </c>
      <c r="K338" s="20">
        <f t="shared" si="144"/>
        <v>888.12</v>
      </c>
      <c r="L338" s="21">
        <f t="shared" si="149"/>
        <v>306.24</v>
      </c>
      <c r="M338" s="21">
        <v>30</v>
      </c>
      <c r="N338" s="21">
        <f t="shared" si="141"/>
        <v>61.2</v>
      </c>
      <c r="O338" s="22">
        <f t="shared" si="145"/>
        <v>1285.56</v>
      </c>
      <c r="P338" s="23">
        <v>600</v>
      </c>
      <c r="Q338" s="26">
        <f t="shared" si="146"/>
        <v>1885.56</v>
      </c>
      <c r="R338" s="27"/>
      <c r="S338" s="27"/>
      <c r="T338" s="28">
        <f t="shared" si="147"/>
        <v>11059</v>
      </c>
      <c r="U338" s="26"/>
    </row>
    <row r="339" spans="1:21">
      <c r="A339" s="14">
        <v>5</v>
      </c>
      <c r="B339" s="14">
        <v>2</v>
      </c>
      <c r="C339" s="14">
        <v>21</v>
      </c>
      <c r="D339" s="14">
        <v>3</v>
      </c>
      <c r="E339" s="14" t="s">
        <v>656</v>
      </c>
      <c r="F339" s="14">
        <v>21</v>
      </c>
      <c r="G339" s="14" t="s">
        <v>657</v>
      </c>
      <c r="H339" s="14" t="s">
        <v>658</v>
      </c>
      <c r="I339" s="18">
        <v>130</v>
      </c>
      <c r="J339" s="19">
        <v>130.98</v>
      </c>
      <c r="K339" s="20">
        <f t="shared" si="144"/>
        <v>1367.4</v>
      </c>
      <c r="L339" s="21">
        <f t="shared" ref="L339:L341" si="152">ROUND(J339*0.35,2)*12</f>
        <v>550.08</v>
      </c>
      <c r="M339" s="21">
        <v>30</v>
      </c>
      <c r="N339" s="21">
        <f t="shared" si="141"/>
        <v>94.32</v>
      </c>
      <c r="O339" s="22">
        <f t="shared" si="145"/>
        <v>2041.8</v>
      </c>
      <c r="P339" s="23"/>
      <c r="Q339" s="26">
        <f t="shared" si="146"/>
        <v>2041.8</v>
      </c>
      <c r="R339" s="27">
        <f>J339+J340+J341-300</f>
        <v>2.93000000000001</v>
      </c>
      <c r="S339" s="27">
        <f>ROUND(R339*8053,2)</f>
        <v>23595.29</v>
      </c>
      <c r="T339" s="28">
        <f t="shared" si="147"/>
        <v>17027</v>
      </c>
      <c r="U339" s="26">
        <f>Q339+Q340+Q341+S339+T339+T340+T341</f>
        <v>68918.29</v>
      </c>
    </row>
    <row r="340" spans="1:21">
      <c r="A340" s="14">
        <v>5</v>
      </c>
      <c r="B340" s="14">
        <v>2</v>
      </c>
      <c r="C340" s="14">
        <v>21</v>
      </c>
      <c r="D340" s="14">
        <v>2</v>
      </c>
      <c r="E340" s="14" t="str">
        <f t="shared" ref="E340:E344" si="153">E339</f>
        <v>宅117</v>
      </c>
      <c r="F340" s="14">
        <v>21</v>
      </c>
      <c r="G340" s="14" t="s">
        <v>659</v>
      </c>
      <c r="H340" s="14" t="s">
        <v>658</v>
      </c>
      <c r="I340" s="18">
        <v>85</v>
      </c>
      <c r="J340" s="19">
        <v>86.84</v>
      </c>
      <c r="K340" s="20">
        <f t="shared" si="144"/>
        <v>906.6</v>
      </c>
      <c r="L340" s="21">
        <f t="shared" si="152"/>
        <v>364.68</v>
      </c>
      <c r="M340" s="21">
        <v>30</v>
      </c>
      <c r="N340" s="21">
        <f t="shared" si="141"/>
        <v>62.52</v>
      </c>
      <c r="O340" s="22">
        <f t="shared" si="145"/>
        <v>1363.8</v>
      </c>
      <c r="P340" s="23">
        <v>600</v>
      </c>
      <c r="Q340" s="26">
        <f t="shared" si="146"/>
        <v>1963.8</v>
      </c>
      <c r="R340" s="27"/>
      <c r="S340" s="27"/>
      <c r="T340" s="28">
        <f t="shared" si="147"/>
        <v>11289</v>
      </c>
      <c r="U340" s="26"/>
    </row>
    <row r="341" spans="1:21">
      <c r="A341" s="14">
        <v>5</v>
      </c>
      <c r="B341" s="14">
        <v>2</v>
      </c>
      <c r="C341" s="14">
        <v>21</v>
      </c>
      <c r="D341" s="14">
        <v>1</v>
      </c>
      <c r="E341" s="14" t="str">
        <f t="shared" si="153"/>
        <v>宅117</v>
      </c>
      <c r="F341" s="14">
        <v>21</v>
      </c>
      <c r="G341" s="14" t="s">
        <v>660</v>
      </c>
      <c r="H341" s="14" t="s">
        <v>658</v>
      </c>
      <c r="I341" s="18">
        <v>85</v>
      </c>
      <c r="J341" s="19">
        <v>85.11</v>
      </c>
      <c r="K341" s="20">
        <f t="shared" si="144"/>
        <v>888.6</v>
      </c>
      <c r="L341" s="21">
        <f t="shared" si="152"/>
        <v>357.48</v>
      </c>
      <c r="M341" s="21">
        <v>30</v>
      </c>
      <c r="N341" s="21">
        <f t="shared" si="141"/>
        <v>61.32</v>
      </c>
      <c r="O341" s="22">
        <f t="shared" si="145"/>
        <v>1337.4</v>
      </c>
      <c r="P341" s="23">
        <v>600</v>
      </c>
      <c r="Q341" s="26">
        <f t="shared" si="146"/>
        <v>1937.4</v>
      </c>
      <c r="R341" s="27"/>
      <c r="S341" s="27"/>
      <c r="T341" s="28">
        <f t="shared" si="147"/>
        <v>11064</v>
      </c>
      <c r="U341" s="26"/>
    </row>
    <row r="342" spans="1:21">
      <c r="A342" s="14">
        <v>3</v>
      </c>
      <c r="B342" s="14">
        <v>1</v>
      </c>
      <c r="C342" s="14">
        <v>6</v>
      </c>
      <c r="D342" s="14">
        <v>1</v>
      </c>
      <c r="E342" s="14" t="s">
        <v>661</v>
      </c>
      <c r="F342" s="14">
        <v>6</v>
      </c>
      <c r="G342" s="14" t="s">
        <v>662</v>
      </c>
      <c r="H342" s="14" t="s">
        <v>663</v>
      </c>
      <c r="I342" s="18">
        <v>130</v>
      </c>
      <c r="J342" s="19">
        <v>129.77</v>
      </c>
      <c r="K342" s="20">
        <f t="shared" si="144"/>
        <v>1354.8</v>
      </c>
      <c r="L342" s="21">
        <f t="shared" ref="L342:L350" si="154">ROUND(J342*0.3,2)*12</f>
        <v>467.16</v>
      </c>
      <c r="M342" s="21">
        <v>30</v>
      </c>
      <c r="N342" s="21">
        <f t="shared" si="141"/>
        <v>93.48</v>
      </c>
      <c r="O342" s="22">
        <f t="shared" si="145"/>
        <v>1945.44</v>
      </c>
      <c r="P342" s="23"/>
      <c r="Q342" s="26">
        <f t="shared" si="146"/>
        <v>1945.44</v>
      </c>
      <c r="R342" s="27">
        <f>J342+J343+J344-300</f>
        <v>0.139999999999986</v>
      </c>
      <c r="S342" s="27">
        <f>ROUND(R342*8053,2)</f>
        <v>1127.42</v>
      </c>
      <c r="T342" s="28">
        <f t="shared" si="147"/>
        <v>16870</v>
      </c>
      <c r="U342" s="26">
        <f>Q342+Q343+Q344+S342+T342+T343+T344</f>
        <v>45865.46</v>
      </c>
    </row>
    <row r="343" spans="1:21">
      <c r="A343" s="14">
        <v>3</v>
      </c>
      <c r="B343" s="14">
        <v>1</v>
      </c>
      <c r="C343" s="14">
        <v>6</v>
      </c>
      <c r="D343" s="14">
        <v>2</v>
      </c>
      <c r="E343" s="14" t="str">
        <f t="shared" si="153"/>
        <v>宅118</v>
      </c>
      <c r="F343" s="14">
        <v>6</v>
      </c>
      <c r="G343" s="14" t="s">
        <v>664</v>
      </c>
      <c r="H343" s="14" t="s">
        <v>663</v>
      </c>
      <c r="I343" s="18">
        <v>85</v>
      </c>
      <c r="J343" s="19">
        <v>86.04</v>
      </c>
      <c r="K343" s="20">
        <f t="shared" si="144"/>
        <v>898.2</v>
      </c>
      <c r="L343" s="21">
        <f t="shared" si="154"/>
        <v>309.72</v>
      </c>
      <c r="M343" s="21">
        <v>30</v>
      </c>
      <c r="N343" s="21">
        <f t="shared" si="141"/>
        <v>61.92</v>
      </c>
      <c r="O343" s="22">
        <f t="shared" si="145"/>
        <v>1299.84</v>
      </c>
      <c r="P343" s="23">
        <v>600</v>
      </c>
      <c r="Q343" s="26">
        <f t="shared" si="146"/>
        <v>1899.84</v>
      </c>
      <c r="R343" s="27"/>
      <c r="S343" s="27"/>
      <c r="T343" s="28">
        <f t="shared" si="147"/>
        <v>11185</v>
      </c>
      <c r="U343" s="26"/>
    </row>
    <row r="344" spans="1:21">
      <c r="A344" s="14">
        <v>3</v>
      </c>
      <c r="B344" s="14">
        <v>1</v>
      </c>
      <c r="C344" s="14">
        <v>6</v>
      </c>
      <c r="D344" s="14">
        <v>3</v>
      </c>
      <c r="E344" s="14" t="str">
        <f t="shared" si="153"/>
        <v>宅118</v>
      </c>
      <c r="F344" s="14">
        <v>6</v>
      </c>
      <c r="G344" s="14" t="s">
        <v>665</v>
      </c>
      <c r="H344" s="14" t="s">
        <v>663</v>
      </c>
      <c r="I344" s="18">
        <v>85</v>
      </c>
      <c r="J344" s="19">
        <v>84.33</v>
      </c>
      <c r="K344" s="20">
        <f t="shared" si="144"/>
        <v>880.44</v>
      </c>
      <c r="L344" s="21">
        <f t="shared" si="154"/>
        <v>303.6</v>
      </c>
      <c r="M344" s="21">
        <v>30</v>
      </c>
      <c r="N344" s="21">
        <f t="shared" si="141"/>
        <v>60.72</v>
      </c>
      <c r="O344" s="22">
        <f t="shared" si="145"/>
        <v>1274.76</v>
      </c>
      <c r="P344" s="23">
        <v>600</v>
      </c>
      <c r="Q344" s="26">
        <f t="shared" si="146"/>
        <v>1874.76</v>
      </c>
      <c r="R344" s="27"/>
      <c r="S344" s="27"/>
      <c r="T344" s="28">
        <f t="shared" si="147"/>
        <v>10963</v>
      </c>
      <c r="U344" s="26"/>
    </row>
    <row r="345" spans="1:21">
      <c r="A345" s="14">
        <v>4</v>
      </c>
      <c r="B345" s="14">
        <v>1</v>
      </c>
      <c r="C345" s="14">
        <v>1</v>
      </c>
      <c r="D345" s="14">
        <v>1</v>
      </c>
      <c r="E345" s="14" t="s">
        <v>666</v>
      </c>
      <c r="F345" s="14">
        <v>1</v>
      </c>
      <c r="G345" s="14" t="s">
        <v>667</v>
      </c>
      <c r="H345" s="14" t="s">
        <v>668</v>
      </c>
      <c r="I345" s="18">
        <v>130</v>
      </c>
      <c r="J345" s="19">
        <v>130.92</v>
      </c>
      <c r="K345" s="20">
        <f t="shared" si="144"/>
        <v>1366.8</v>
      </c>
      <c r="L345" s="21">
        <f t="shared" si="154"/>
        <v>471.36</v>
      </c>
      <c r="M345" s="21">
        <v>30</v>
      </c>
      <c r="N345" s="21"/>
      <c r="O345" s="22">
        <f t="shared" si="145"/>
        <v>1868.16</v>
      </c>
      <c r="P345" s="23"/>
      <c r="Q345" s="26">
        <f t="shared" si="146"/>
        <v>1868.16</v>
      </c>
      <c r="R345" s="27">
        <f>J345+J346+J347-300</f>
        <v>2.87</v>
      </c>
      <c r="S345" s="27">
        <f>ROUND(R345*8053,2)</f>
        <v>23112.11</v>
      </c>
      <c r="T345" s="28">
        <f t="shared" si="147"/>
        <v>17020</v>
      </c>
      <c r="U345" s="26">
        <f>Q345+Q346+Q347+S345+T345+T346+T347</f>
        <v>68151.27</v>
      </c>
    </row>
    <row r="346" spans="1:21">
      <c r="A346" s="14">
        <v>5</v>
      </c>
      <c r="B346" s="14">
        <v>2</v>
      </c>
      <c r="C346" s="14">
        <v>5</v>
      </c>
      <c r="D346" s="14">
        <v>1</v>
      </c>
      <c r="E346" s="14" t="str">
        <f t="shared" ref="E346:E350" si="155">E345</f>
        <v>宅119</v>
      </c>
      <c r="F346" s="14">
        <v>5</v>
      </c>
      <c r="G346" s="14" t="s">
        <v>669</v>
      </c>
      <c r="H346" s="14" t="s">
        <v>670</v>
      </c>
      <c r="I346" s="18">
        <v>85</v>
      </c>
      <c r="J346" s="19">
        <v>85.11</v>
      </c>
      <c r="K346" s="20">
        <f t="shared" si="144"/>
        <v>888.6</v>
      </c>
      <c r="L346" s="21">
        <f t="shared" si="154"/>
        <v>306.36</v>
      </c>
      <c r="M346" s="21">
        <v>30</v>
      </c>
      <c r="N346" s="21">
        <f t="shared" ref="N346:N409" si="156">ROUND(J346*0.06,2)*12</f>
        <v>61.32</v>
      </c>
      <c r="O346" s="22">
        <f t="shared" si="145"/>
        <v>1286.28</v>
      </c>
      <c r="P346" s="23">
        <v>600</v>
      </c>
      <c r="Q346" s="26">
        <f t="shared" si="146"/>
        <v>1886.28</v>
      </c>
      <c r="R346" s="27"/>
      <c r="S346" s="27"/>
      <c r="T346" s="28">
        <f t="shared" si="147"/>
        <v>11064</v>
      </c>
      <c r="U346" s="26"/>
    </row>
    <row r="347" spans="1:21">
      <c r="A347" s="14">
        <v>5</v>
      </c>
      <c r="B347" s="14">
        <v>2</v>
      </c>
      <c r="C347" s="14">
        <v>5</v>
      </c>
      <c r="D347" s="14">
        <v>2</v>
      </c>
      <c r="E347" s="14" t="str">
        <f t="shared" si="155"/>
        <v>宅119</v>
      </c>
      <c r="F347" s="14">
        <v>5</v>
      </c>
      <c r="G347" s="14" t="s">
        <v>671</v>
      </c>
      <c r="H347" s="14" t="s">
        <v>670</v>
      </c>
      <c r="I347" s="18">
        <v>85</v>
      </c>
      <c r="J347" s="19">
        <v>86.84</v>
      </c>
      <c r="K347" s="20">
        <f t="shared" si="144"/>
        <v>906.6</v>
      </c>
      <c r="L347" s="21">
        <f t="shared" si="154"/>
        <v>312.6</v>
      </c>
      <c r="M347" s="21">
        <v>30</v>
      </c>
      <c r="N347" s="21">
        <f t="shared" si="156"/>
        <v>62.52</v>
      </c>
      <c r="O347" s="22">
        <f t="shared" si="145"/>
        <v>1311.72</v>
      </c>
      <c r="P347" s="23">
        <v>600</v>
      </c>
      <c r="Q347" s="26">
        <f t="shared" si="146"/>
        <v>1911.72</v>
      </c>
      <c r="R347" s="27"/>
      <c r="S347" s="27"/>
      <c r="T347" s="28">
        <f t="shared" si="147"/>
        <v>11289</v>
      </c>
      <c r="U347" s="26"/>
    </row>
    <row r="348" spans="1:21">
      <c r="A348" s="14">
        <v>5</v>
      </c>
      <c r="B348" s="14">
        <v>2</v>
      </c>
      <c r="C348" s="14">
        <v>4</v>
      </c>
      <c r="D348" s="14">
        <v>3</v>
      </c>
      <c r="E348" s="14" t="s">
        <v>672</v>
      </c>
      <c r="F348" s="14">
        <v>4</v>
      </c>
      <c r="G348" s="14" t="s">
        <v>673</v>
      </c>
      <c r="H348" s="14" t="s">
        <v>674</v>
      </c>
      <c r="I348" s="18">
        <v>130</v>
      </c>
      <c r="J348" s="19">
        <v>130.98</v>
      </c>
      <c r="K348" s="20">
        <f t="shared" si="144"/>
        <v>1367.4</v>
      </c>
      <c r="L348" s="21">
        <f t="shared" si="154"/>
        <v>471.48</v>
      </c>
      <c r="M348" s="21">
        <v>30</v>
      </c>
      <c r="N348" s="21">
        <f t="shared" si="156"/>
        <v>94.32</v>
      </c>
      <c r="O348" s="22">
        <f t="shared" si="145"/>
        <v>1963.2</v>
      </c>
      <c r="P348" s="23"/>
      <c r="Q348" s="26">
        <f t="shared" si="146"/>
        <v>1963.2</v>
      </c>
      <c r="R348" s="27">
        <f>J348+J349+J350-300</f>
        <v>2.93000000000001</v>
      </c>
      <c r="S348" s="27">
        <f>ROUND(R348*8053,2)</f>
        <v>23595.29</v>
      </c>
      <c r="T348" s="28">
        <f t="shared" si="147"/>
        <v>17027</v>
      </c>
      <c r="U348" s="26">
        <f>Q348+Q349+Q350+S348+T348+T349+T350</f>
        <v>68736.49</v>
      </c>
    </row>
    <row r="349" spans="1:21">
      <c r="A349" s="14">
        <v>5</v>
      </c>
      <c r="B349" s="14">
        <v>2</v>
      </c>
      <c r="C349" s="14">
        <v>4</v>
      </c>
      <c r="D349" s="14">
        <v>2</v>
      </c>
      <c r="E349" s="14" t="str">
        <f t="shared" si="155"/>
        <v>宅120</v>
      </c>
      <c r="F349" s="14">
        <v>4</v>
      </c>
      <c r="G349" s="14" t="s">
        <v>675</v>
      </c>
      <c r="H349" s="14" t="s">
        <v>674</v>
      </c>
      <c r="I349" s="18">
        <v>85</v>
      </c>
      <c r="J349" s="19">
        <v>86.84</v>
      </c>
      <c r="K349" s="20">
        <f t="shared" si="144"/>
        <v>906.6</v>
      </c>
      <c r="L349" s="21">
        <f t="shared" si="154"/>
        <v>312.6</v>
      </c>
      <c r="M349" s="21">
        <v>30</v>
      </c>
      <c r="N349" s="21">
        <f t="shared" si="156"/>
        <v>62.52</v>
      </c>
      <c r="O349" s="22">
        <f t="shared" si="145"/>
        <v>1311.72</v>
      </c>
      <c r="P349" s="23">
        <v>600</v>
      </c>
      <c r="Q349" s="26">
        <f t="shared" si="146"/>
        <v>1911.72</v>
      </c>
      <c r="R349" s="27"/>
      <c r="S349" s="27"/>
      <c r="T349" s="28">
        <f t="shared" si="147"/>
        <v>11289</v>
      </c>
      <c r="U349" s="26"/>
    </row>
    <row r="350" spans="1:21">
      <c r="A350" s="14">
        <v>5</v>
      </c>
      <c r="B350" s="14">
        <v>2</v>
      </c>
      <c r="C350" s="14">
        <v>4</v>
      </c>
      <c r="D350" s="14">
        <v>1</v>
      </c>
      <c r="E350" s="14" t="str">
        <f t="shared" si="155"/>
        <v>宅120</v>
      </c>
      <c r="F350" s="14">
        <v>4</v>
      </c>
      <c r="G350" s="14" t="s">
        <v>676</v>
      </c>
      <c r="H350" s="14" t="s">
        <v>677</v>
      </c>
      <c r="I350" s="18">
        <v>85</v>
      </c>
      <c r="J350" s="19">
        <v>85.11</v>
      </c>
      <c r="K350" s="20">
        <f t="shared" si="144"/>
        <v>888.6</v>
      </c>
      <c r="L350" s="21">
        <f t="shared" si="154"/>
        <v>306.36</v>
      </c>
      <c r="M350" s="21">
        <v>30</v>
      </c>
      <c r="N350" s="21">
        <f t="shared" si="156"/>
        <v>61.32</v>
      </c>
      <c r="O350" s="22">
        <f t="shared" si="145"/>
        <v>1286.28</v>
      </c>
      <c r="P350" s="23">
        <v>600</v>
      </c>
      <c r="Q350" s="26">
        <f t="shared" si="146"/>
        <v>1886.28</v>
      </c>
      <c r="R350" s="27"/>
      <c r="S350" s="27"/>
      <c r="T350" s="28">
        <f t="shared" si="147"/>
        <v>11064</v>
      </c>
      <c r="U350" s="26"/>
    </row>
    <row r="351" spans="1:21">
      <c r="A351" s="14">
        <v>5</v>
      </c>
      <c r="B351" s="14">
        <v>2</v>
      </c>
      <c r="C351" s="14">
        <v>22</v>
      </c>
      <c r="D351" s="14">
        <v>3</v>
      </c>
      <c r="E351" s="14" t="s">
        <v>678</v>
      </c>
      <c r="F351" s="14">
        <v>22</v>
      </c>
      <c r="G351" s="14" t="s">
        <v>679</v>
      </c>
      <c r="H351" s="14" t="s">
        <v>680</v>
      </c>
      <c r="I351" s="18">
        <v>130</v>
      </c>
      <c r="J351" s="19">
        <v>130.98</v>
      </c>
      <c r="K351" s="20">
        <f t="shared" si="144"/>
        <v>1367.4</v>
      </c>
      <c r="L351" s="21">
        <f t="shared" ref="L351:L353" si="157">ROUND(J351*0.35,2)*12</f>
        <v>550.08</v>
      </c>
      <c r="M351" s="21">
        <v>30</v>
      </c>
      <c r="N351" s="21">
        <f t="shared" si="156"/>
        <v>94.32</v>
      </c>
      <c r="O351" s="22">
        <f t="shared" si="145"/>
        <v>2041.8</v>
      </c>
      <c r="P351" s="23"/>
      <c r="Q351" s="26">
        <f t="shared" si="146"/>
        <v>2041.8</v>
      </c>
      <c r="R351" s="27">
        <f>J351+J352+J353-300</f>
        <v>2.93000000000001</v>
      </c>
      <c r="S351" s="27">
        <f>ROUND(R351*8053,2)</f>
        <v>23595.29</v>
      </c>
      <c r="T351" s="28">
        <f t="shared" si="147"/>
        <v>17027</v>
      </c>
      <c r="U351" s="26">
        <f>Q351+Q352+Q353+S351+T351+T352+T353</f>
        <v>68918.29</v>
      </c>
    </row>
    <row r="352" spans="1:21">
      <c r="A352" s="14">
        <v>5</v>
      </c>
      <c r="B352" s="14">
        <v>2</v>
      </c>
      <c r="C352" s="14">
        <v>22</v>
      </c>
      <c r="D352" s="14">
        <v>2</v>
      </c>
      <c r="E352" s="14" t="str">
        <f t="shared" ref="E352:E356" si="158">E351</f>
        <v>宅121</v>
      </c>
      <c r="F352" s="14">
        <v>22</v>
      </c>
      <c r="G352" s="14" t="s">
        <v>681</v>
      </c>
      <c r="H352" s="14" t="s">
        <v>680</v>
      </c>
      <c r="I352" s="18">
        <v>85</v>
      </c>
      <c r="J352" s="19">
        <v>86.84</v>
      </c>
      <c r="K352" s="20">
        <f t="shared" si="144"/>
        <v>906.6</v>
      </c>
      <c r="L352" s="21">
        <f t="shared" si="157"/>
        <v>364.68</v>
      </c>
      <c r="M352" s="21">
        <v>30</v>
      </c>
      <c r="N352" s="21">
        <f t="shared" si="156"/>
        <v>62.52</v>
      </c>
      <c r="O352" s="22">
        <f t="shared" si="145"/>
        <v>1363.8</v>
      </c>
      <c r="P352" s="23">
        <v>600</v>
      </c>
      <c r="Q352" s="26">
        <f t="shared" si="146"/>
        <v>1963.8</v>
      </c>
      <c r="R352" s="27"/>
      <c r="S352" s="27"/>
      <c r="T352" s="28">
        <f t="shared" si="147"/>
        <v>11289</v>
      </c>
      <c r="U352" s="26"/>
    </row>
    <row r="353" spans="1:21">
      <c r="A353" s="14">
        <v>5</v>
      </c>
      <c r="B353" s="14">
        <v>2</v>
      </c>
      <c r="C353" s="14">
        <v>22</v>
      </c>
      <c r="D353" s="14">
        <v>1</v>
      </c>
      <c r="E353" s="14" t="str">
        <f t="shared" si="158"/>
        <v>宅121</v>
      </c>
      <c r="F353" s="14">
        <v>22</v>
      </c>
      <c r="G353" s="14" t="s">
        <v>682</v>
      </c>
      <c r="H353" s="14" t="s">
        <v>683</v>
      </c>
      <c r="I353" s="18">
        <v>85</v>
      </c>
      <c r="J353" s="19">
        <v>85.11</v>
      </c>
      <c r="K353" s="20">
        <f t="shared" si="144"/>
        <v>888.6</v>
      </c>
      <c r="L353" s="21">
        <f t="shared" si="157"/>
        <v>357.48</v>
      </c>
      <c r="M353" s="21">
        <v>30</v>
      </c>
      <c r="N353" s="21">
        <f t="shared" si="156"/>
        <v>61.32</v>
      </c>
      <c r="O353" s="22">
        <f t="shared" si="145"/>
        <v>1337.4</v>
      </c>
      <c r="P353" s="23">
        <v>600</v>
      </c>
      <c r="Q353" s="26">
        <f t="shared" si="146"/>
        <v>1937.4</v>
      </c>
      <c r="R353" s="27"/>
      <c r="S353" s="27"/>
      <c r="T353" s="28">
        <f t="shared" si="147"/>
        <v>11064</v>
      </c>
      <c r="U353" s="26"/>
    </row>
    <row r="354" spans="1:21">
      <c r="A354" s="14">
        <v>3</v>
      </c>
      <c r="B354" s="14">
        <v>2</v>
      </c>
      <c r="C354" s="14">
        <v>9</v>
      </c>
      <c r="D354" s="14">
        <v>3</v>
      </c>
      <c r="E354" s="14" t="s">
        <v>684</v>
      </c>
      <c r="F354" s="14">
        <v>9</v>
      </c>
      <c r="G354" s="14" t="s">
        <v>685</v>
      </c>
      <c r="H354" s="14" t="s">
        <v>686</v>
      </c>
      <c r="I354" s="18">
        <v>130</v>
      </c>
      <c r="J354" s="19">
        <v>129.77</v>
      </c>
      <c r="K354" s="20">
        <f t="shared" si="144"/>
        <v>1354.8</v>
      </c>
      <c r="L354" s="21">
        <f t="shared" ref="L354:L359" si="159">ROUND(J354*0.3,2)*12</f>
        <v>467.16</v>
      </c>
      <c r="M354" s="21">
        <v>30</v>
      </c>
      <c r="N354" s="21">
        <f t="shared" si="156"/>
        <v>93.48</v>
      </c>
      <c r="O354" s="22">
        <f t="shared" si="145"/>
        <v>1945.44</v>
      </c>
      <c r="P354" s="23"/>
      <c r="Q354" s="26">
        <f t="shared" si="146"/>
        <v>1945.44</v>
      </c>
      <c r="R354" s="27">
        <f>J354+J355+J356-300</f>
        <v>0.920000000000016</v>
      </c>
      <c r="S354" s="27">
        <f>ROUND(R354*8053,2)</f>
        <v>7408.76</v>
      </c>
      <c r="T354" s="28">
        <f t="shared" si="147"/>
        <v>16870</v>
      </c>
      <c r="U354" s="26">
        <f>Q354+Q355+Q356+S354+T354+T355+T356</f>
        <v>52310.44</v>
      </c>
    </row>
    <row r="355" spans="1:21">
      <c r="A355" s="14">
        <v>3</v>
      </c>
      <c r="B355" s="14">
        <v>2</v>
      </c>
      <c r="C355" s="14">
        <v>9</v>
      </c>
      <c r="D355" s="14">
        <v>2</v>
      </c>
      <c r="E355" s="14" t="str">
        <f t="shared" si="158"/>
        <v>宅122</v>
      </c>
      <c r="F355" s="14">
        <v>9</v>
      </c>
      <c r="G355" s="14" t="s">
        <v>687</v>
      </c>
      <c r="H355" s="14" t="s">
        <v>686</v>
      </c>
      <c r="I355" s="18">
        <v>85</v>
      </c>
      <c r="J355" s="19">
        <v>86.04</v>
      </c>
      <c r="K355" s="20">
        <f t="shared" si="144"/>
        <v>898.2</v>
      </c>
      <c r="L355" s="21">
        <f t="shared" si="159"/>
        <v>309.72</v>
      </c>
      <c r="M355" s="21">
        <v>30</v>
      </c>
      <c r="N355" s="21">
        <f t="shared" si="156"/>
        <v>61.92</v>
      </c>
      <c r="O355" s="22">
        <f t="shared" si="145"/>
        <v>1299.84</v>
      </c>
      <c r="P355" s="23">
        <v>600</v>
      </c>
      <c r="Q355" s="26">
        <f t="shared" si="146"/>
        <v>1899.84</v>
      </c>
      <c r="R355" s="27"/>
      <c r="S355" s="27"/>
      <c r="T355" s="28">
        <f t="shared" si="147"/>
        <v>11185</v>
      </c>
      <c r="U355" s="26"/>
    </row>
    <row r="356" spans="1:21">
      <c r="A356" s="14">
        <v>5</v>
      </c>
      <c r="B356" s="14">
        <v>2</v>
      </c>
      <c r="C356" s="14">
        <v>20</v>
      </c>
      <c r="D356" s="14">
        <v>1</v>
      </c>
      <c r="E356" s="14" t="str">
        <f t="shared" si="158"/>
        <v>宅122</v>
      </c>
      <c r="F356" s="14">
        <v>20</v>
      </c>
      <c r="G356" s="14" t="s">
        <v>688</v>
      </c>
      <c r="H356" s="14" t="s">
        <v>686</v>
      </c>
      <c r="I356" s="18">
        <v>85</v>
      </c>
      <c r="J356" s="19">
        <v>85.11</v>
      </c>
      <c r="K356" s="20">
        <f t="shared" si="144"/>
        <v>888.6</v>
      </c>
      <c r="L356" s="21">
        <f t="shared" ref="L356:L371" si="160">ROUND(J356*0.35,2)*12</f>
        <v>357.48</v>
      </c>
      <c r="M356" s="21">
        <v>30</v>
      </c>
      <c r="N356" s="21">
        <f t="shared" si="156"/>
        <v>61.32</v>
      </c>
      <c r="O356" s="22">
        <f t="shared" si="145"/>
        <v>1337.4</v>
      </c>
      <c r="P356" s="23">
        <v>600</v>
      </c>
      <c r="Q356" s="26">
        <f t="shared" si="146"/>
        <v>1937.4</v>
      </c>
      <c r="R356" s="27"/>
      <c r="S356" s="27"/>
      <c r="T356" s="28">
        <f t="shared" si="147"/>
        <v>11064</v>
      </c>
      <c r="U356" s="26"/>
    </row>
    <row r="357" spans="1:21">
      <c r="A357" s="14">
        <v>4</v>
      </c>
      <c r="B357" s="14">
        <v>1</v>
      </c>
      <c r="C357" s="14">
        <v>4</v>
      </c>
      <c r="D357" s="14">
        <v>1</v>
      </c>
      <c r="E357" s="14" t="s">
        <v>689</v>
      </c>
      <c r="F357" s="14">
        <v>4</v>
      </c>
      <c r="G357" s="14" t="s">
        <v>690</v>
      </c>
      <c r="H357" s="14" t="s">
        <v>691</v>
      </c>
      <c r="I357" s="18">
        <v>130</v>
      </c>
      <c r="J357" s="19">
        <v>130.92</v>
      </c>
      <c r="K357" s="20">
        <f t="shared" si="144"/>
        <v>1366.8</v>
      </c>
      <c r="L357" s="21">
        <f t="shared" si="159"/>
        <v>471.36</v>
      </c>
      <c r="M357" s="21">
        <v>30</v>
      </c>
      <c r="N357" s="21">
        <f t="shared" si="156"/>
        <v>94.32</v>
      </c>
      <c r="O357" s="22">
        <f t="shared" si="145"/>
        <v>1962.48</v>
      </c>
      <c r="P357" s="23"/>
      <c r="Q357" s="26">
        <f t="shared" si="146"/>
        <v>1962.48</v>
      </c>
      <c r="R357" s="27">
        <f>J357+J358+J359-300</f>
        <v>2.79999999999995</v>
      </c>
      <c r="S357" s="27">
        <f>ROUND(R357*8053,2)</f>
        <v>22548.4</v>
      </c>
      <c r="T357" s="28">
        <f t="shared" si="147"/>
        <v>17020</v>
      </c>
      <c r="U357" s="26">
        <f>Q357+Q358+Q359+S357+T357+T358+T359</f>
        <v>67671.68</v>
      </c>
    </row>
    <row r="358" spans="1:21">
      <c r="A358" s="14">
        <v>4</v>
      </c>
      <c r="B358" s="14">
        <v>1</v>
      </c>
      <c r="C358" s="14">
        <v>4</v>
      </c>
      <c r="D358" s="14">
        <v>2</v>
      </c>
      <c r="E358" s="14" t="str">
        <f t="shared" ref="E358:E362" si="161">E357</f>
        <v>宅123</v>
      </c>
      <c r="F358" s="14">
        <v>4</v>
      </c>
      <c r="G358" s="14" t="s">
        <v>692</v>
      </c>
      <c r="H358" s="14" t="s">
        <v>691</v>
      </c>
      <c r="I358" s="18">
        <v>85</v>
      </c>
      <c r="J358" s="19">
        <v>86.81</v>
      </c>
      <c r="K358" s="20">
        <f t="shared" si="144"/>
        <v>906.24</v>
      </c>
      <c r="L358" s="21">
        <f t="shared" si="159"/>
        <v>312.48</v>
      </c>
      <c r="M358" s="21">
        <v>30</v>
      </c>
      <c r="N358" s="21">
        <f t="shared" si="156"/>
        <v>62.52</v>
      </c>
      <c r="O358" s="22">
        <f t="shared" si="145"/>
        <v>1311.24</v>
      </c>
      <c r="P358" s="23">
        <v>600</v>
      </c>
      <c r="Q358" s="26">
        <f t="shared" si="146"/>
        <v>1911.24</v>
      </c>
      <c r="R358" s="27"/>
      <c r="S358" s="27"/>
      <c r="T358" s="28">
        <f t="shared" si="147"/>
        <v>11285</v>
      </c>
      <c r="U358" s="26"/>
    </row>
    <row r="359" spans="1:21">
      <c r="A359" s="14">
        <v>4</v>
      </c>
      <c r="B359" s="14">
        <v>1</v>
      </c>
      <c r="C359" s="14">
        <v>4</v>
      </c>
      <c r="D359" s="14">
        <v>3</v>
      </c>
      <c r="E359" s="14" t="str">
        <f t="shared" si="161"/>
        <v>宅123</v>
      </c>
      <c r="F359" s="14">
        <v>4</v>
      </c>
      <c r="G359" s="14" t="s">
        <v>693</v>
      </c>
      <c r="H359" s="14" t="s">
        <v>691</v>
      </c>
      <c r="I359" s="18">
        <v>85</v>
      </c>
      <c r="J359" s="19">
        <v>85.07</v>
      </c>
      <c r="K359" s="20">
        <f t="shared" si="144"/>
        <v>888.12</v>
      </c>
      <c r="L359" s="21">
        <f t="shared" si="159"/>
        <v>306.24</v>
      </c>
      <c r="M359" s="21">
        <v>30</v>
      </c>
      <c r="N359" s="21">
        <f t="shared" si="156"/>
        <v>61.2</v>
      </c>
      <c r="O359" s="22">
        <f t="shared" si="145"/>
        <v>1285.56</v>
      </c>
      <c r="P359" s="23">
        <v>600</v>
      </c>
      <c r="Q359" s="26">
        <f t="shared" si="146"/>
        <v>1885.56</v>
      </c>
      <c r="R359" s="27"/>
      <c r="S359" s="27"/>
      <c r="T359" s="28">
        <f t="shared" si="147"/>
        <v>11059</v>
      </c>
      <c r="U359" s="26"/>
    </row>
    <row r="360" spans="1:21">
      <c r="A360" s="14">
        <v>5</v>
      </c>
      <c r="B360" s="14">
        <v>2</v>
      </c>
      <c r="C360" s="14">
        <v>23</v>
      </c>
      <c r="D360" s="14">
        <v>3</v>
      </c>
      <c r="E360" s="14" t="s">
        <v>694</v>
      </c>
      <c r="F360" s="14">
        <v>23</v>
      </c>
      <c r="G360" s="14" t="s">
        <v>695</v>
      </c>
      <c r="H360" s="29" t="s">
        <v>696</v>
      </c>
      <c r="I360" s="18">
        <v>130</v>
      </c>
      <c r="J360" s="19">
        <v>130.98</v>
      </c>
      <c r="K360" s="20">
        <f t="shared" si="144"/>
        <v>1367.4</v>
      </c>
      <c r="L360" s="21">
        <f t="shared" si="160"/>
        <v>550.08</v>
      </c>
      <c r="M360" s="21">
        <v>30</v>
      </c>
      <c r="N360" s="21">
        <f t="shared" si="156"/>
        <v>94.32</v>
      </c>
      <c r="O360" s="22">
        <f t="shared" si="145"/>
        <v>2041.8</v>
      </c>
      <c r="P360" s="23"/>
      <c r="Q360" s="26">
        <f t="shared" si="146"/>
        <v>2041.8</v>
      </c>
      <c r="R360" s="27">
        <f>J360+J361+J362-300</f>
        <v>2.93000000000001</v>
      </c>
      <c r="S360" s="27">
        <f>ROUND(R360*8053,2)</f>
        <v>23595.29</v>
      </c>
      <c r="T360" s="28">
        <f t="shared" si="147"/>
        <v>17027</v>
      </c>
      <c r="U360" s="26">
        <f>Q360+Q361+Q362+S360+T360+T361+T362</f>
        <v>68918.29</v>
      </c>
    </row>
    <row r="361" spans="1:21">
      <c r="A361" s="14">
        <v>5</v>
      </c>
      <c r="B361" s="14">
        <v>2</v>
      </c>
      <c r="C361" s="14">
        <v>23</v>
      </c>
      <c r="D361" s="14">
        <v>2</v>
      </c>
      <c r="E361" s="14" t="str">
        <f t="shared" si="161"/>
        <v>宅124</v>
      </c>
      <c r="F361" s="14">
        <v>23</v>
      </c>
      <c r="G361" s="14" t="s">
        <v>697</v>
      </c>
      <c r="H361" s="29" t="s">
        <v>696</v>
      </c>
      <c r="I361" s="18">
        <v>85</v>
      </c>
      <c r="J361" s="19">
        <v>86.84</v>
      </c>
      <c r="K361" s="20">
        <f t="shared" si="144"/>
        <v>906.6</v>
      </c>
      <c r="L361" s="21">
        <f t="shared" si="160"/>
        <v>364.68</v>
      </c>
      <c r="M361" s="21">
        <v>30</v>
      </c>
      <c r="N361" s="21">
        <f t="shared" si="156"/>
        <v>62.52</v>
      </c>
      <c r="O361" s="22">
        <f t="shared" si="145"/>
        <v>1363.8</v>
      </c>
      <c r="P361" s="23">
        <v>600</v>
      </c>
      <c r="Q361" s="26">
        <f t="shared" si="146"/>
        <v>1963.8</v>
      </c>
      <c r="R361" s="27"/>
      <c r="S361" s="27"/>
      <c r="T361" s="28">
        <f t="shared" si="147"/>
        <v>11289</v>
      </c>
      <c r="U361" s="26"/>
    </row>
    <row r="362" spans="1:21">
      <c r="A362" s="14">
        <v>5</v>
      </c>
      <c r="B362" s="14">
        <v>2</v>
      </c>
      <c r="C362" s="14">
        <v>23</v>
      </c>
      <c r="D362" s="14">
        <v>1</v>
      </c>
      <c r="E362" s="14" t="str">
        <f t="shared" si="161"/>
        <v>宅124</v>
      </c>
      <c r="F362" s="14">
        <v>23</v>
      </c>
      <c r="G362" s="14" t="s">
        <v>698</v>
      </c>
      <c r="H362" s="29" t="s">
        <v>696</v>
      </c>
      <c r="I362" s="18">
        <v>85</v>
      </c>
      <c r="J362" s="19">
        <v>85.11</v>
      </c>
      <c r="K362" s="20">
        <f t="shared" si="144"/>
        <v>888.6</v>
      </c>
      <c r="L362" s="21">
        <f t="shared" si="160"/>
        <v>357.48</v>
      </c>
      <c r="M362" s="21">
        <v>30</v>
      </c>
      <c r="N362" s="21">
        <f t="shared" si="156"/>
        <v>61.32</v>
      </c>
      <c r="O362" s="22">
        <f t="shared" si="145"/>
        <v>1337.4</v>
      </c>
      <c r="P362" s="23">
        <v>600</v>
      </c>
      <c r="Q362" s="26">
        <f t="shared" si="146"/>
        <v>1937.4</v>
      </c>
      <c r="R362" s="27"/>
      <c r="S362" s="27"/>
      <c r="T362" s="28">
        <f t="shared" si="147"/>
        <v>11064</v>
      </c>
      <c r="U362" s="26"/>
    </row>
    <row r="363" spans="1:21">
      <c r="A363" s="14">
        <v>2</v>
      </c>
      <c r="B363" s="14">
        <v>1</v>
      </c>
      <c r="C363" s="14">
        <v>20</v>
      </c>
      <c r="D363" s="14">
        <v>1</v>
      </c>
      <c r="E363" s="14" t="s">
        <v>699</v>
      </c>
      <c r="F363" s="14">
        <v>20</v>
      </c>
      <c r="G363" s="14" t="s">
        <v>700</v>
      </c>
      <c r="H363" s="29" t="s">
        <v>701</v>
      </c>
      <c r="I363" s="18">
        <v>130</v>
      </c>
      <c r="J363" s="19">
        <v>131.09</v>
      </c>
      <c r="K363" s="20">
        <f t="shared" si="144"/>
        <v>1368.6</v>
      </c>
      <c r="L363" s="21">
        <f t="shared" si="160"/>
        <v>550.56</v>
      </c>
      <c r="M363" s="21">
        <v>30</v>
      </c>
      <c r="N363" s="21">
        <f t="shared" si="156"/>
        <v>94.44</v>
      </c>
      <c r="O363" s="22">
        <f t="shared" si="145"/>
        <v>2043.6</v>
      </c>
      <c r="P363" s="23"/>
      <c r="Q363" s="26">
        <f t="shared" si="146"/>
        <v>2043.6</v>
      </c>
      <c r="R363" s="27">
        <f>J363+J364+J365-300</f>
        <v>3.19</v>
      </c>
      <c r="S363" s="27">
        <f>ROUND(R363*8053,2)</f>
        <v>25689.07</v>
      </c>
      <c r="T363" s="28">
        <f t="shared" si="147"/>
        <v>17042</v>
      </c>
      <c r="U363" s="26">
        <f>Q363+Q364+Q365+S363+T363+T364+T365</f>
        <v>71051.15</v>
      </c>
    </row>
    <row r="364" spans="1:21">
      <c r="A364" s="14">
        <v>2</v>
      </c>
      <c r="B364" s="14">
        <v>1</v>
      </c>
      <c r="C364" s="14">
        <v>20</v>
      </c>
      <c r="D364" s="14">
        <v>2</v>
      </c>
      <c r="E364" s="14" t="str">
        <f t="shared" ref="E364:E368" si="162">E363</f>
        <v>宅125</v>
      </c>
      <c r="F364" s="14">
        <v>20</v>
      </c>
      <c r="G364" s="14" t="s">
        <v>702</v>
      </c>
      <c r="H364" s="29" t="s">
        <v>703</v>
      </c>
      <c r="I364" s="18">
        <v>85</v>
      </c>
      <c r="J364" s="19">
        <v>86.92</v>
      </c>
      <c r="K364" s="20">
        <f t="shared" si="144"/>
        <v>907.44</v>
      </c>
      <c r="L364" s="21">
        <f t="shared" si="160"/>
        <v>365.04</v>
      </c>
      <c r="M364" s="21">
        <v>30</v>
      </c>
      <c r="N364" s="21">
        <f t="shared" si="156"/>
        <v>62.64</v>
      </c>
      <c r="O364" s="22">
        <f t="shared" si="145"/>
        <v>1365.12</v>
      </c>
      <c r="P364" s="23">
        <v>600</v>
      </c>
      <c r="Q364" s="26">
        <f t="shared" si="146"/>
        <v>1965.12</v>
      </c>
      <c r="R364" s="27"/>
      <c r="S364" s="27"/>
      <c r="T364" s="28">
        <f t="shared" si="147"/>
        <v>11300</v>
      </c>
      <c r="U364" s="26"/>
    </row>
    <row r="365" spans="1:21">
      <c r="A365" s="14">
        <v>2</v>
      </c>
      <c r="B365" s="14">
        <v>1</v>
      </c>
      <c r="C365" s="14">
        <v>20</v>
      </c>
      <c r="D365" s="14">
        <v>3</v>
      </c>
      <c r="E365" s="14" t="str">
        <f t="shared" si="162"/>
        <v>宅125</v>
      </c>
      <c r="F365" s="14">
        <v>20</v>
      </c>
      <c r="G365" s="14" t="s">
        <v>704</v>
      </c>
      <c r="H365" s="29" t="s">
        <v>705</v>
      </c>
      <c r="I365" s="18">
        <v>85</v>
      </c>
      <c r="J365" s="19">
        <v>85.18</v>
      </c>
      <c r="K365" s="20">
        <f t="shared" si="144"/>
        <v>889.32</v>
      </c>
      <c r="L365" s="21">
        <f t="shared" si="160"/>
        <v>357.72</v>
      </c>
      <c r="M365" s="21">
        <v>30</v>
      </c>
      <c r="N365" s="21">
        <f t="shared" si="156"/>
        <v>61.32</v>
      </c>
      <c r="O365" s="22">
        <f t="shared" si="145"/>
        <v>1338.36</v>
      </c>
      <c r="P365" s="23">
        <v>600</v>
      </c>
      <c r="Q365" s="26">
        <f t="shared" si="146"/>
        <v>1938.36</v>
      </c>
      <c r="R365" s="27"/>
      <c r="S365" s="27"/>
      <c r="T365" s="28">
        <f t="shared" si="147"/>
        <v>11073</v>
      </c>
      <c r="U365" s="26"/>
    </row>
    <row r="366" spans="1:21">
      <c r="A366" s="14">
        <v>3</v>
      </c>
      <c r="B366" s="14">
        <v>2</v>
      </c>
      <c r="C366" s="14">
        <v>17</v>
      </c>
      <c r="D366" s="14">
        <v>3</v>
      </c>
      <c r="E366" s="14" t="s">
        <v>706</v>
      </c>
      <c r="F366" s="14">
        <v>17</v>
      </c>
      <c r="G366" s="14" t="s">
        <v>707</v>
      </c>
      <c r="H366" s="29" t="s">
        <v>708</v>
      </c>
      <c r="I366" s="18">
        <v>130</v>
      </c>
      <c r="J366" s="19">
        <v>129.77</v>
      </c>
      <c r="K366" s="20">
        <f t="shared" si="144"/>
        <v>1354.8</v>
      </c>
      <c r="L366" s="21">
        <f t="shared" si="160"/>
        <v>545.04</v>
      </c>
      <c r="M366" s="21">
        <v>30</v>
      </c>
      <c r="N366" s="21">
        <f t="shared" si="156"/>
        <v>93.48</v>
      </c>
      <c r="O366" s="22">
        <f t="shared" si="145"/>
        <v>2023.32</v>
      </c>
      <c r="P366" s="23"/>
      <c r="Q366" s="26">
        <f t="shared" si="146"/>
        <v>2023.32</v>
      </c>
      <c r="R366" s="27">
        <f>J366+J367+J368-300</f>
        <v>0.139999999999986</v>
      </c>
      <c r="S366" s="27">
        <f>ROUND(R366*8053,2)</f>
        <v>1127.42</v>
      </c>
      <c r="T366" s="28">
        <f t="shared" si="147"/>
        <v>16870</v>
      </c>
      <c r="U366" s="26">
        <f>Q366+Q367+Q368+S366+T366+T367+T368</f>
        <v>46045.58</v>
      </c>
    </row>
    <row r="367" spans="1:21">
      <c r="A367" s="14">
        <v>3</v>
      </c>
      <c r="B367" s="14">
        <v>2</v>
      </c>
      <c r="C367" s="14">
        <v>17</v>
      </c>
      <c r="D367" s="14">
        <v>2</v>
      </c>
      <c r="E367" s="14" t="str">
        <f t="shared" si="162"/>
        <v>宅126</v>
      </c>
      <c r="F367" s="14">
        <v>17</v>
      </c>
      <c r="G367" s="14" t="s">
        <v>709</v>
      </c>
      <c r="H367" s="29" t="s">
        <v>710</v>
      </c>
      <c r="I367" s="18">
        <v>85</v>
      </c>
      <c r="J367" s="19">
        <v>86.04</v>
      </c>
      <c r="K367" s="20">
        <f t="shared" si="144"/>
        <v>898.2</v>
      </c>
      <c r="L367" s="21">
        <f t="shared" si="160"/>
        <v>361.32</v>
      </c>
      <c r="M367" s="21">
        <v>30</v>
      </c>
      <c r="N367" s="21">
        <f t="shared" si="156"/>
        <v>61.92</v>
      </c>
      <c r="O367" s="22">
        <f t="shared" si="145"/>
        <v>1351.44</v>
      </c>
      <c r="P367" s="23">
        <v>600</v>
      </c>
      <c r="Q367" s="26">
        <f t="shared" si="146"/>
        <v>1951.44</v>
      </c>
      <c r="R367" s="27"/>
      <c r="S367" s="27"/>
      <c r="T367" s="28">
        <f t="shared" si="147"/>
        <v>11185</v>
      </c>
      <c r="U367" s="26"/>
    </row>
    <row r="368" spans="1:21">
      <c r="A368" s="14">
        <v>3</v>
      </c>
      <c r="B368" s="14">
        <v>2</v>
      </c>
      <c r="C368" s="14">
        <v>17</v>
      </c>
      <c r="D368" s="14">
        <v>1</v>
      </c>
      <c r="E368" s="14" t="str">
        <f t="shared" si="162"/>
        <v>宅126</v>
      </c>
      <c r="F368" s="14">
        <v>17</v>
      </c>
      <c r="G368" s="14" t="s">
        <v>711</v>
      </c>
      <c r="H368" s="29" t="s">
        <v>712</v>
      </c>
      <c r="I368" s="18">
        <v>85</v>
      </c>
      <c r="J368" s="19">
        <v>84.33</v>
      </c>
      <c r="K368" s="20">
        <f t="shared" si="144"/>
        <v>880.44</v>
      </c>
      <c r="L368" s="21">
        <f t="shared" si="160"/>
        <v>354.24</v>
      </c>
      <c r="M368" s="21">
        <v>30</v>
      </c>
      <c r="N368" s="21">
        <f t="shared" si="156"/>
        <v>60.72</v>
      </c>
      <c r="O368" s="22">
        <f t="shared" si="145"/>
        <v>1325.4</v>
      </c>
      <c r="P368" s="23">
        <v>600</v>
      </c>
      <c r="Q368" s="26">
        <f t="shared" si="146"/>
        <v>1925.4</v>
      </c>
      <c r="R368" s="27"/>
      <c r="S368" s="27"/>
      <c r="T368" s="28">
        <f t="shared" si="147"/>
        <v>10963</v>
      </c>
      <c r="U368" s="26"/>
    </row>
    <row r="369" spans="1:21">
      <c r="A369" s="14">
        <v>5</v>
      </c>
      <c r="B369" s="14">
        <v>1</v>
      </c>
      <c r="C369" s="14">
        <v>23</v>
      </c>
      <c r="D369" s="14">
        <v>1</v>
      </c>
      <c r="E369" s="14" t="s">
        <v>713</v>
      </c>
      <c r="F369" s="14">
        <v>23</v>
      </c>
      <c r="G369" s="14" t="s">
        <v>714</v>
      </c>
      <c r="H369" s="29" t="s">
        <v>715</v>
      </c>
      <c r="I369" s="18">
        <v>130</v>
      </c>
      <c r="J369" s="19">
        <v>130.98</v>
      </c>
      <c r="K369" s="20">
        <f t="shared" si="144"/>
        <v>1367.4</v>
      </c>
      <c r="L369" s="21">
        <f t="shared" si="160"/>
        <v>550.08</v>
      </c>
      <c r="M369" s="21">
        <v>30</v>
      </c>
      <c r="N369" s="21">
        <f t="shared" si="156"/>
        <v>94.32</v>
      </c>
      <c r="O369" s="22">
        <f t="shared" si="145"/>
        <v>2041.8</v>
      </c>
      <c r="P369" s="23"/>
      <c r="Q369" s="26">
        <f t="shared" si="146"/>
        <v>2041.8</v>
      </c>
      <c r="R369" s="27">
        <f>J369+J370+J371-300</f>
        <v>2.93000000000001</v>
      </c>
      <c r="S369" s="27">
        <f>ROUND(R369*8053,2)</f>
        <v>23595.29</v>
      </c>
      <c r="T369" s="28">
        <f t="shared" si="147"/>
        <v>17027</v>
      </c>
      <c r="U369" s="26">
        <f>Q369+Q370+Q371+S369+T369+T370+T371</f>
        <v>68918.29</v>
      </c>
    </row>
    <row r="370" spans="1:21">
      <c r="A370" s="14">
        <v>5</v>
      </c>
      <c r="B370" s="14">
        <v>1</v>
      </c>
      <c r="C370" s="14">
        <v>23</v>
      </c>
      <c r="D370" s="14">
        <v>2</v>
      </c>
      <c r="E370" s="14" t="str">
        <f t="shared" ref="E370:E374" si="163">E369</f>
        <v>宅127</v>
      </c>
      <c r="F370" s="14">
        <v>23</v>
      </c>
      <c r="G370" s="14" t="s">
        <v>716</v>
      </c>
      <c r="H370" s="29" t="s">
        <v>717</v>
      </c>
      <c r="I370" s="18">
        <v>85</v>
      </c>
      <c r="J370" s="19">
        <v>86.84</v>
      </c>
      <c r="K370" s="20">
        <f t="shared" si="144"/>
        <v>906.6</v>
      </c>
      <c r="L370" s="21">
        <f t="shared" si="160"/>
        <v>364.68</v>
      </c>
      <c r="M370" s="21">
        <v>30</v>
      </c>
      <c r="N370" s="21">
        <f t="shared" si="156"/>
        <v>62.52</v>
      </c>
      <c r="O370" s="22">
        <f t="shared" si="145"/>
        <v>1363.8</v>
      </c>
      <c r="P370" s="23">
        <v>600</v>
      </c>
      <c r="Q370" s="26">
        <f t="shared" si="146"/>
        <v>1963.8</v>
      </c>
      <c r="R370" s="27"/>
      <c r="S370" s="27"/>
      <c r="T370" s="28">
        <f t="shared" si="147"/>
        <v>11289</v>
      </c>
      <c r="U370" s="26"/>
    </row>
    <row r="371" spans="1:21">
      <c r="A371" s="14">
        <v>5</v>
      </c>
      <c r="B371" s="14">
        <v>1</v>
      </c>
      <c r="C371" s="14">
        <v>23</v>
      </c>
      <c r="D371" s="14">
        <v>3</v>
      </c>
      <c r="E371" s="14" t="str">
        <f t="shared" si="163"/>
        <v>宅127</v>
      </c>
      <c r="F371" s="14">
        <v>23</v>
      </c>
      <c r="G371" s="14" t="s">
        <v>718</v>
      </c>
      <c r="H371" s="29" t="s">
        <v>715</v>
      </c>
      <c r="I371" s="18">
        <v>85</v>
      </c>
      <c r="J371" s="19">
        <v>85.11</v>
      </c>
      <c r="K371" s="20">
        <f t="shared" si="144"/>
        <v>888.6</v>
      </c>
      <c r="L371" s="21">
        <f t="shared" si="160"/>
        <v>357.48</v>
      </c>
      <c r="M371" s="21">
        <v>30</v>
      </c>
      <c r="N371" s="21">
        <f t="shared" si="156"/>
        <v>61.32</v>
      </c>
      <c r="O371" s="22">
        <f t="shared" si="145"/>
        <v>1337.4</v>
      </c>
      <c r="P371" s="23">
        <v>600</v>
      </c>
      <c r="Q371" s="26">
        <f t="shared" si="146"/>
        <v>1937.4</v>
      </c>
      <c r="R371" s="27"/>
      <c r="S371" s="27"/>
      <c r="T371" s="28">
        <f t="shared" si="147"/>
        <v>11064</v>
      </c>
      <c r="U371" s="26"/>
    </row>
    <row r="372" spans="1:21">
      <c r="A372" s="14">
        <v>6</v>
      </c>
      <c r="B372" s="14">
        <v>2</v>
      </c>
      <c r="C372" s="14">
        <v>4</v>
      </c>
      <c r="D372" s="14">
        <v>3</v>
      </c>
      <c r="E372" s="14" t="s">
        <v>719</v>
      </c>
      <c r="F372" s="14">
        <v>4</v>
      </c>
      <c r="G372" s="14" t="s">
        <v>720</v>
      </c>
      <c r="H372" s="29" t="s">
        <v>721</v>
      </c>
      <c r="I372" s="18">
        <v>130</v>
      </c>
      <c r="J372" s="19">
        <v>130.42</v>
      </c>
      <c r="K372" s="20">
        <f t="shared" si="144"/>
        <v>1361.64</v>
      </c>
      <c r="L372" s="21">
        <f t="shared" ref="L372:L377" si="164">ROUND(J372*0.3,2)*12</f>
        <v>469.56</v>
      </c>
      <c r="M372" s="21">
        <v>30</v>
      </c>
      <c r="N372" s="21">
        <f t="shared" si="156"/>
        <v>93.96</v>
      </c>
      <c r="O372" s="22">
        <f t="shared" si="145"/>
        <v>1955.16</v>
      </c>
      <c r="P372" s="23"/>
      <c r="Q372" s="26">
        <f t="shared" si="146"/>
        <v>1955.16</v>
      </c>
      <c r="R372" s="27">
        <f>J372+J373+J374-300</f>
        <v>1.63999999999999</v>
      </c>
      <c r="S372" s="27">
        <f>ROUND(R372*8053,2)</f>
        <v>13206.92</v>
      </c>
      <c r="T372" s="28">
        <f t="shared" si="147"/>
        <v>16955</v>
      </c>
      <c r="U372" s="26">
        <f>Q372+Q373+Q374+S372+T372+T373+T374</f>
        <v>58163.4</v>
      </c>
    </row>
    <row r="373" spans="1:21">
      <c r="A373" s="14">
        <v>6</v>
      </c>
      <c r="B373" s="14">
        <v>2</v>
      </c>
      <c r="C373" s="14">
        <v>4</v>
      </c>
      <c r="D373" s="14">
        <v>2</v>
      </c>
      <c r="E373" s="14" t="str">
        <f t="shared" si="163"/>
        <v>宅128</v>
      </c>
      <c r="F373" s="14">
        <v>4</v>
      </c>
      <c r="G373" s="14" t="s">
        <v>722</v>
      </c>
      <c r="H373" s="29" t="s">
        <v>721</v>
      </c>
      <c r="I373" s="18">
        <v>85</v>
      </c>
      <c r="J373" s="19">
        <v>86.47</v>
      </c>
      <c r="K373" s="20">
        <f t="shared" si="144"/>
        <v>902.76</v>
      </c>
      <c r="L373" s="21">
        <f t="shared" si="164"/>
        <v>311.28</v>
      </c>
      <c r="M373" s="21">
        <v>30</v>
      </c>
      <c r="N373" s="21">
        <f t="shared" si="156"/>
        <v>62.28</v>
      </c>
      <c r="O373" s="22">
        <f t="shared" si="145"/>
        <v>1306.32</v>
      </c>
      <c r="P373" s="23">
        <v>600</v>
      </c>
      <c r="Q373" s="26">
        <f t="shared" si="146"/>
        <v>1906.32</v>
      </c>
      <c r="R373" s="27"/>
      <c r="S373" s="27"/>
      <c r="T373" s="28">
        <f t="shared" si="147"/>
        <v>11241</v>
      </c>
      <c r="U373" s="26"/>
    </row>
    <row r="374" spans="1:21">
      <c r="A374" s="14">
        <v>6</v>
      </c>
      <c r="B374" s="14">
        <v>2</v>
      </c>
      <c r="C374" s="14">
        <v>4</v>
      </c>
      <c r="D374" s="14">
        <v>1</v>
      </c>
      <c r="E374" s="14" t="str">
        <f t="shared" si="163"/>
        <v>宅128</v>
      </c>
      <c r="F374" s="14">
        <v>4</v>
      </c>
      <c r="G374" s="14" t="s">
        <v>723</v>
      </c>
      <c r="H374" s="29" t="s">
        <v>721</v>
      </c>
      <c r="I374" s="18">
        <v>85</v>
      </c>
      <c r="J374" s="19">
        <v>84.75</v>
      </c>
      <c r="K374" s="20">
        <f t="shared" si="144"/>
        <v>884.76</v>
      </c>
      <c r="L374" s="21">
        <f t="shared" si="164"/>
        <v>305.16</v>
      </c>
      <c r="M374" s="21">
        <v>30</v>
      </c>
      <c r="N374" s="21">
        <f t="shared" si="156"/>
        <v>61.08</v>
      </c>
      <c r="O374" s="22">
        <f t="shared" si="145"/>
        <v>1281</v>
      </c>
      <c r="P374" s="23">
        <v>600</v>
      </c>
      <c r="Q374" s="26">
        <f t="shared" si="146"/>
        <v>1881</v>
      </c>
      <c r="R374" s="27"/>
      <c r="S374" s="27"/>
      <c r="T374" s="28">
        <f t="shared" si="147"/>
        <v>11018</v>
      </c>
      <c r="U374" s="26"/>
    </row>
    <row r="375" spans="1:21">
      <c r="A375" s="14">
        <v>4</v>
      </c>
      <c r="B375" s="14">
        <v>2</v>
      </c>
      <c r="C375" s="14">
        <v>6</v>
      </c>
      <c r="D375" s="14">
        <v>3</v>
      </c>
      <c r="E375" s="14" t="s">
        <v>724</v>
      </c>
      <c r="F375" s="14">
        <v>6</v>
      </c>
      <c r="G375" s="14" t="s">
        <v>725</v>
      </c>
      <c r="H375" s="29" t="s">
        <v>726</v>
      </c>
      <c r="I375" s="18">
        <v>130</v>
      </c>
      <c r="J375" s="19">
        <v>130.92</v>
      </c>
      <c r="K375" s="20">
        <f t="shared" si="144"/>
        <v>1366.8</v>
      </c>
      <c r="L375" s="21">
        <f t="shared" si="164"/>
        <v>471.36</v>
      </c>
      <c r="M375" s="21">
        <v>30</v>
      </c>
      <c r="N375" s="21">
        <f t="shared" si="156"/>
        <v>94.32</v>
      </c>
      <c r="O375" s="22">
        <f t="shared" si="145"/>
        <v>1962.48</v>
      </c>
      <c r="P375" s="23"/>
      <c r="Q375" s="26">
        <f t="shared" si="146"/>
        <v>1962.48</v>
      </c>
      <c r="R375" s="27">
        <f>J375+J376+J377-300</f>
        <v>2.79999999999995</v>
      </c>
      <c r="S375" s="27">
        <f>ROUND(R375*8053,2)</f>
        <v>22548.4</v>
      </c>
      <c r="T375" s="28">
        <f t="shared" si="147"/>
        <v>17020</v>
      </c>
      <c r="U375" s="26">
        <f>Q375+Q376+Q377+S375+T375+T376+T377</f>
        <v>67671.68</v>
      </c>
    </row>
    <row r="376" spans="1:21">
      <c r="A376" s="14">
        <v>4</v>
      </c>
      <c r="B376" s="14">
        <v>2</v>
      </c>
      <c r="C376" s="14">
        <v>6</v>
      </c>
      <c r="D376" s="14">
        <v>2</v>
      </c>
      <c r="E376" s="14" t="str">
        <f t="shared" ref="E376:E380" si="165">E375</f>
        <v>宅129</v>
      </c>
      <c r="F376" s="14">
        <v>6</v>
      </c>
      <c r="G376" s="14" t="s">
        <v>727</v>
      </c>
      <c r="H376" s="29" t="s">
        <v>728</v>
      </c>
      <c r="I376" s="18">
        <v>85</v>
      </c>
      <c r="J376" s="19">
        <v>86.81</v>
      </c>
      <c r="K376" s="20">
        <f t="shared" si="144"/>
        <v>906.24</v>
      </c>
      <c r="L376" s="21">
        <f t="shared" si="164"/>
        <v>312.48</v>
      </c>
      <c r="M376" s="21">
        <v>30</v>
      </c>
      <c r="N376" s="21">
        <f t="shared" si="156"/>
        <v>62.52</v>
      </c>
      <c r="O376" s="22">
        <f t="shared" si="145"/>
        <v>1311.24</v>
      </c>
      <c r="P376" s="23">
        <v>600</v>
      </c>
      <c r="Q376" s="26">
        <f t="shared" si="146"/>
        <v>1911.24</v>
      </c>
      <c r="R376" s="27"/>
      <c r="S376" s="27"/>
      <c r="T376" s="28">
        <f t="shared" si="147"/>
        <v>11285</v>
      </c>
      <c r="U376" s="26"/>
    </row>
    <row r="377" spans="1:21">
      <c r="A377" s="14">
        <v>4</v>
      </c>
      <c r="B377" s="14">
        <v>1</v>
      </c>
      <c r="C377" s="14">
        <v>5</v>
      </c>
      <c r="D377" s="14">
        <v>3</v>
      </c>
      <c r="E377" s="14" t="str">
        <f t="shared" si="165"/>
        <v>宅129</v>
      </c>
      <c r="F377" s="14">
        <v>5</v>
      </c>
      <c r="G377" s="14" t="s">
        <v>729</v>
      </c>
      <c r="H377" s="29" t="s">
        <v>730</v>
      </c>
      <c r="I377" s="18">
        <v>85</v>
      </c>
      <c r="J377" s="19">
        <v>85.07</v>
      </c>
      <c r="K377" s="20">
        <f t="shared" si="144"/>
        <v>888.12</v>
      </c>
      <c r="L377" s="21">
        <f t="shared" si="164"/>
        <v>306.24</v>
      </c>
      <c r="M377" s="21">
        <v>30</v>
      </c>
      <c r="N377" s="21">
        <f t="shared" si="156"/>
        <v>61.2</v>
      </c>
      <c r="O377" s="22">
        <f t="shared" si="145"/>
        <v>1285.56</v>
      </c>
      <c r="P377" s="23">
        <v>600</v>
      </c>
      <c r="Q377" s="26">
        <f t="shared" si="146"/>
        <v>1885.56</v>
      </c>
      <c r="R377" s="27"/>
      <c r="S377" s="27"/>
      <c r="T377" s="28">
        <f t="shared" si="147"/>
        <v>11059</v>
      </c>
      <c r="U377" s="26"/>
    </row>
    <row r="378" spans="1:21">
      <c r="A378" s="14">
        <v>5</v>
      </c>
      <c r="B378" s="14">
        <v>2</v>
      </c>
      <c r="C378" s="14">
        <v>18</v>
      </c>
      <c r="D378" s="14">
        <v>3</v>
      </c>
      <c r="E378" s="14" t="s">
        <v>731</v>
      </c>
      <c r="F378" s="14">
        <v>18</v>
      </c>
      <c r="G378" s="14" t="s">
        <v>732</v>
      </c>
      <c r="H378" s="29" t="s">
        <v>733</v>
      </c>
      <c r="I378" s="18">
        <v>130</v>
      </c>
      <c r="J378" s="19">
        <v>130.98</v>
      </c>
      <c r="K378" s="20">
        <f t="shared" si="144"/>
        <v>1367.4</v>
      </c>
      <c r="L378" s="21">
        <f t="shared" ref="L378:L386" si="166">ROUND(J378*0.35,2)*12</f>
        <v>550.08</v>
      </c>
      <c r="M378" s="21">
        <v>30</v>
      </c>
      <c r="N378" s="21">
        <f t="shared" si="156"/>
        <v>94.32</v>
      </c>
      <c r="O378" s="22">
        <f t="shared" si="145"/>
        <v>2041.8</v>
      </c>
      <c r="P378" s="23"/>
      <c r="Q378" s="26">
        <f t="shared" si="146"/>
        <v>2041.8</v>
      </c>
      <c r="R378" s="27">
        <f>J378+J379+J380-300</f>
        <v>2.93000000000001</v>
      </c>
      <c r="S378" s="27">
        <f>ROUND(R378*8053,2)</f>
        <v>23595.29</v>
      </c>
      <c r="T378" s="28">
        <f t="shared" si="147"/>
        <v>17027</v>
      </c>
      <c r="U378" s="26">
        <f>Q378+Q379+Q380+S378+T378+T379+T380</f>
        <v>68918.29</v>
      </c>
    </row>
    <row r="379" spans="1:21">
      <c r="A379" s="14">
        <v>5</v>
      </c>
      <c r="B379" s="14">
        <v>2</v>
      </c>
      <c r="C379" s="14">
        <v>18</v>
      </c>
      <c r="D379" s="14">
        <v>2</v>
      </c>
      <c r="E379" s="14" t="str">
        <f t="shared" si="165"/>
        <v>宅130</v>
      </c>
      <c r="F379" s="14">
        <v>18</v>
      </c>
      <c r="G379" s="14" t="s">
        <v>734</v>
      </c>
      <c r="H379" s="29" t="s">
        <v>733</v>
      </c>
      <c r="I379" s="18">
        <v>85</v>
      </c>
      <c r="J379" s="19">
        <v>86.84</v>
      </c>
      <c r="K379" s="20">
        <f t="shared" si="144"/>
        <v>906.6</v>
      </c>
      <c r="L379" s="21">
        <f t="shared" si="166"/>
        <v>364.68</v>
      </c>
      <c r="M379" s="21">
        <v>30</v>
      </c>
      <c r="N379" s="21">
        <f t="shared" si="156"/>
        <v>62.52</v>
      </c>
      <c r="O379" s="22">
        <f t="shared" si="145"/>
        <v>1363.8</v>
      </c>
      <c r="P379" s="23">
        <v>600</v>
      </c>
      <c r="Q379" s="26">
        <f t="shared" si="146"/>
        <v>1963.8</v>
      </c>
      <c r="R379" s="27"/>
      <c r="S379" s="27"/>
      <c r="T379" s="28">
        <f t="shared" si="147"/>
        <v>11289</v>
      </c>
      <c r="U379" s="26"/>
    </row>
    <row r="380" spans="1:21">
      <c r="A380" s="14">
        <v>5</v>
      </c>
      <c r="B380" s="14">
        <v>2</v>
      </c>
      <c r="C380" s="14">
        <v>18</v>
      </c>
      <c r="D380" s="14">
        <v>1</v>
      </c>
      <c r="E380" s="14" t="str">
        <f t="shared" si="165"/>
        <v>宅130</v>
      </c>
      <c r="F380" s="14">
        <v>18</v>
      </c>
      <c r="G380" s="14" t="s">
        <v>735</v>
      </c>
      <c r="H380" s="29" t="s">
        <v>733</v>
      </c>
      <c r="I380" s="18">
        <v>85</v>
      </c>
      <c r="J380" s="19">
        <v>85.11</v>
      </c>
      <c r="K380" s="20">
        <f t="shared" si="144"/>
        <v>888.6</v>
      </c>
      <c r="L380" s="21">
        <f t="shared" si="166"/>
        <v>357.48</v>
      </c>
      <c r="M380" s="21">
        <v>30</v>
      </c>
      <c r="N380" s="21">
        <f t="shared" si="156"/>
        <v>61.32</v>
      </c>
      <c r="O380" s="22">
        <f t="shared" si="145"/>
        <v>1337.4</v>
      </c>
      <c r="P380" s="23">
        <v>600</v>
      </c>
      <c r="Q380" s="26">
        <f t="shared" si="146"/>
        <v>1937.4</v>
      </c>
      <c r="R380" s="27"/>
      <c r="S380" s="27"/>
      <c r="T380" s="28">
        <f t="shared" si="147"/>
        <v>11064</v>
      </c>
      <c r="U380" s="26"/>
    </row>
    <row r="381" spans="1:21">
      <c r="A381" s="14">
        <v>5</v>
      </c>
      <c r="B381" s="14">
        <v>1</v>
      </c>
      <c r="C381" s="14">
        <v>18</v>
      </c>
      <c r="D381" s="14">
        <v>1</v>
      </c>
      <c r="E381" s="14" t="s">
        <v>736</v>
      </c>
      <c r="F381" s="14">
        <v>18</v>
      </c>
      <c r="G381" s="14" t="s">
        <v>737</v>
      </c>
      <c r="H381" s="29" t="s">
        <v>738</v>
      </c>
      <c r="I381" s="18">
        <v>130</v>
      </c>
      <c r="J381" s="19">
        <v>130.98</v>
      </c>
      <c r="K381" s="20">
        <f t="shared" si="144"/>
        <v>1367.4</v>
      </c>
      <c r="L381" s="21">
        <f t="shared" si="166"/>
        <v>550.08</v>
      </c>
      <c r="M381" s="21">
        <v>30</v>
      </c>
      <c r="N381" s="21">
        <f t="shared" si="156"/>
        <v>94.32</v>
      </c>
      <c r="O381" s="22">
        <f t="shared" si="145"/>
        <v>2041.8</v>
      </c>
      <c r="P381" s="23"/>
      <c r="Q381" s="26">
        <f t="shared" si="146"/>
        <v>2041.8</v>
      </c>
      <c r="R381" s="27">
        <f>J381+J382+J383-300</f>
        <v>2.93000000000001</v>
      </c>
      <c r="S381" s="27">
        <f>ROUND(R381*8053,2)</f>
        <v>23595.29</v>
      </c>
      <c r="T381" s="28">
        <f t="shared" si="147"/>
        <v>17027</v>
      </c>
      <c r="U381" s="26">
        <f>Q381+Q382+Q383+S381+T381+T382+T383</f>
        <v>68918.29</v>
      </c>
    </row>
    <row r="382" spans="1:21">
      <c r="A382" s="14">
        <v>5</v>
      </c>
      <c r="B382" s="14">
        <v>1</v>
      </c>
      <c r="C382" s="14">
        <v>18</v>
      </c>
      <c r="D382" s="14">
        <v>2</v>
      </c>
      <c r="E382" s="14" t="str">
        <f t="shared" ref="E382:E386" si="167">E381</f>
        <v>宅131</v>
      </c>
      <c r="F382" s="14">
        <v>18</v>
      </c>
      <c r="G382" s="14" t="s">
        <v>739</v>
      </c>
      <c r="H382" s="29" t="s">
        <v>740</v>
      </c>
      <c r="I382" s="18">
        <v>85</v>
      </c>
      <c r="J382" s="19">
        <v>86.84</v>
      </c>
      <c r="K382" s="20">
        <f t="shared" si="144"/>
        <v>906.6</v>
      </c>
      <c r="L382" s="21">
        <f t="shared" si="166"/>
        <v>364.68</v>
      </c>
      <c r="M382" s="21">
        <v>30</v>
      </c>
      <c r="N382" s="21">
        <f t="shared" si="156"/>
        <v>62.52</v>
      </c>
      <c r="O382" s="22">
        <f t="shared" si="145"/>
        <v>1363.8</v>
      </c>
      <c r="P382" s="23">
        <v>600</v>
      </c>
      <c r="Q382" s="26">
        <f t="shared" si="146"/>
        <v>1963.8</v>
      </c>
      <c r="R382" s="27"/>
      <c r="S382" s="27"/>
      <c r="T382" s="28">
        <f t="shared" si="147"/>
        <v>11289</v>
      </c>
      <c r="U382" s="26"/>
    </row>
    <row r="383" spans="1:21">
      <c r="A383" s="14">
        <v>5</v>
      </c>
      <c r="B383" s="14">
        <v>1</v>
      </c>
      <c r="C383" s="14">
        <v>18</v>
      </c>
      <c r="D383" s="14">
        <v>3</v>
      </c>
      <c r="E383" s="14" t="str">
        <f t="shared" si="167"/>
        <v>宅131</v>
      </c>
      <c r="F383" s="14">
        <v>18</v>
      </c>
      <c r="G383" s="14" t="s">
        <v>741</v>
      </c>
      <c r="H383" s="29" t="s">
        <v>740</v>
      </c>
      <c r="I383" s="18">
        <v>85</v>
      </c>
      <c r="J383" s="19">
        <v>85.11</v>
      </c>
      <c r="K383" s="20">
        <f t="shared" si="144"/>
        <v>888.6</v>
      </c>
      <c r="L383" s="21">
        <f t="shared" si="166"/>
        <v>357.48</v>
      </c>
      <c r="M383" s="21">
        <v>30</v>
      </c>
      <c r="N383" s="21">
        <f t="shared" si="156"/>
        <v>61.32</v>
      </c>
      <c r="O383" s="22">
        <f t="shared" si="145"/>
        <v>1337.4</v>
      </c>
      <c r="P383" s="23">
        <v>600</v>
      </c>
      <c r="Q383" s="26">
        <f t="shared" si="146"/>
        <v>1937.4</v>
      </c>
      <c r="R383" s="27"/>
      <c r="S383" s="27"/>
      <c r="T383" s="28">
        <f t="shared" si="147"/>
        <v>11064</v>
      </c>
      <c r="U383" s="26"/>
    </row>
    <row r="384" spans="1:21">
      <c r="A384" s="14">
        <v>2</v>
      </c>
      <c r="B384" s="14">
        <v>1</v>
      </c>
      <c r="C384" s="14">
        <v>17</v>
      </c>
      <c r="D384" s="14">
        <v>1</v>
      </c>
      <c r="E384" s="14" t="s">
        <v>742</v>
      </c>
      <c r="F384" s="14">
        <v>17</v>
      </c>
      <c r="G384" s="14" t="s">
        <v>743</v>
      </c>
      <c r="H384" s="29" t="s">
        <v>744</v>
      </c>
      <c r="I384" s="18">
        <v>130</v>
      </c>
      <c r="J384" s="19">
        <v>131.09</v>
      </c>
      <c r="K384" s="20">
        <f t="shared" si="144"/>
        <v>1368.6</v>
      </c>
      <c r="L384" s="21">
        <f t="shared" si="166"/>
        <v>550.56</v>
      </c>
      <c r="M384" s="21">
        <v>30</v>
      </c>
      <c r="N384" s="21">
        <f t="shared" si="156"/>
        <v>94.44</v>
      </c>
      <c r="O384" s="22">
        <f t="shared" si="145"/>
        <v>2043.6</v>
      </c>
      <c r="P384" s="23"/>
      <c r="Q384" s="26">
        <f t="shared" si="146"/>
        <v>2043.6</v>
      </c>
      <c r="R384" s="27">
        <f>J384+J385+J386-300</f>
        <v>3.19</v>
      </c>
      <c r="S384" s="27">
        <f>ROUND(R384*8053,2)</f>
        <v>25689.07</v>
      </c>
      <c r="T384" s="28">
        <f t="shared" si="147"/>
        <v>17042</v>
      </c>
      <c r="U384" s="26">
        <f>Q384+Q385+Q386+S384+T384+T385+T386</f>
        <v>71051.15</v>
      </c>
    </row>
    <row r="385" spans="1:21">
      <c r="A385" s="14">
        <v>2</v>
      </c>
      <c r="B385" s="14">
        <v>1</v>
      </c>
      <c r="C385" s="14">
        <v>17</v>
      </c>
      <c r="D385" s="14">
        <v>2</v>
      </c>
      <c r="E385" s="14" t="str">
        <f t="shared" si="167"/>
        <v>宅132</v>
      </c>
      <c r="F385" s="14">
        <v>17</v>
      </c>
      <c r="G385" s="14" t="s">
        <v>745</v>
      </c>
      <c r="H385" s="29" t="s">
        <v>744</v>
      </c>
      <c r="I385" s="18">
        <v>85</v>
      </c>
      <c r="J385" s="19">
        <v>86.92</v>
      </c>
      <c r="K385" s="20">
        <f t="shared" si="144"/>
        <v>907.44</v>
      </c>
      <c r="L385" s="21">
        <f t="shared" si="166"/>
        <v>365.04</v>
      </c>
      <c r="M385" s="21">
        <v>30</v>
      </c>
      <c r="N385" s="21">
        <f t="shared" si="156"/>
        <v>62.64</v>
      </c>
      <c r="O385" s="22">
        <f t="shared" si="145"/>
        <v>1365.12</v>
      </c>
      <c r="P385" s="23">
        <v>600</v>
      </c>
      <c r="Q385" s="26">
        <f t="shared" si="146"/>
        <v>1965.12</v>
      </c>
      <c r="R385" s="27"/>
      <c r="S385" s="27"/>
      <c r="T385" s="28">
        <f t="shared" si="147"/>
        <v>11300</v>
      </c>
      <c r="U385" s="26"/>
    </row>
    <row r="386" spans="1:21">
      <c r="A386" s="14">
        <v>2</v>
      </c>
      <c r="B386" s="14">
        <v>1</v>
      </c>
      <c r="C386" s="14">
        <v>17</v>
      </c>
      <c r="D386" s="14">
        <v>3</v>
      </c>
      <c r="E386" s="14" t="str">
        <f t="shared" si="167"/>
        <v>宅132</v>
      </c>
      <c r="F386" s="14">
        <v>17</v>
      </c>
      <c r="G386" s="14" t="s">
        <v>746</v>
      </c>
      <c r="H386" s="29" t="s">
        <v>744</v>
      </c>
      <c r="I386" s="18">
        <v>85</v>
      </c>
      <c r="J386" s="19">
        <v>85.18</v>
      </c>
      <c r="K386" s="20">
        <f t="shared" si="144"/>
        <v>889.32</v>
      </c>
      <c r="L386" s="21">
        <f t="shared" si="166"/>
        <v>357.72</v>
      </c>
      <c r="M386" s="21">
        <v>30</v>
      </c>
      <c r="N386" s="21">
        <f t="shared" si="156"/>
        <v>61.32</v>
      </c>
      <c r="O386" s="22">
        <f t="shared" si="145"/>
        <v>1338.36</v>
      </c>
      <c r="P386" s="23">
        <v>600</v>
      </c>
      <c r="Q386" s="26">
        <f t="shared" si="146"/>
        <v>1938.36</v>
      </c>
      <c r="R386" s="27"/>
      <c r="S386" s="27"/>
      <c r="T386" s="28">
        <f t="shared" si="147"/>
        <v>11073</v>
      </c>
      <c r="U386" s="26"/>
    </row>
    <row r="387" spans="1:21">
      <c r="A387" s="14">
        <v>4</v>
      </c>
      <c r="B387" s="14">
        <v>1</v>
      </c>
      <c r="C387" s="14">
        <v>3</v>
      </c>
      <c r="D387" s="14">
        <v>1</v>
      </c>
      <c r="E387" s="14" t="s">
        <v>747</v>
      </c>
      <c r="F387" s="14">
        <v>3</v>
      </c>
      <c r="G387" s="14" t="s">
        <v>748</v>
      </c>
      <c r="H387" s="29" t="s">
        <v>749</v>
      </c>
      <c r="I387" s="18">
        <v>130</v>
      </c>
      <c r="J387" s="19">
        <v>130.92</v>
      </c>
      <c r="K387" s="20">
        <f t="shared" ref="K387:K450" si="168">ROUND(J387*0.87,2)*12</f>
        <v>1366.8</v>
      </c>
      <c r="L387" s="21">
        <f t="shared" ref="L387:L389" si="169">ROUND(J387*0.3,2)*12</f>
        <v>471.36</v>
      </c>
      <c r="M387" s="21">
        <v>30</v>
      </c>
      <c r="N387" s="21">
        <f t="shared" si="156"/>
        <v>94.32</v>
      </c>
      <c r="O387" s="22">
        <f t="shared" ref="O387:O450" si="170">K387+L387+M387+N387</f>
        <v>1962.48</v>
      </c>
      <c r="P387" s="23"/>
      <c r="Q387" s="26">
        <f t="shared" ref="Q387:Q450" si="171">O387+P387</f>
        <v>1962.48</v>
      </c>
      <c r="R387" s="27">
        <f>J387+J388+J389-300</f>
        <v>2.79999999999995</v>
      </c>
      <c r="S387" s="27">
        <f>ROUND(R387*8053,2)</f>
        <v>22548.4</v>
      </c>
      <c r="T387" s="28">
        <f t="shared" ref="T387:T450" si="172">ROUND(J387*130,0)</f>
        <v>17020</v>
      </c>
      <c r="U387" s="26">
        <f>Q387+Q388+Q389+S387+T387+T388+T389</f>
        <v>67671.68</v>
      </c>
    </row>
    <row r="388" spans="1:21">
      <c r="A388" s="14">
        <v>4</v>
      </c>
      <c r="B388" s="14">
        <v>1</v>
      </c>
      <c r="C388" s="14">
        <v>3</v>
      </c>
      <c r="D388" s="14">
        <v>2</v>
      </c>
      <c r="E388" s="14" t="str">
        <f t="shared" ref="E388:E392" si="173">E387</f>
        <v>宅133</v>
      </c>
      <c r="F388" s="14">
        <v>3</v>
      </c>
      <c r="G388" s="14" t="s">
        <v>750</v>
      </c>
      <c r="H388" s="29" t="s">
        <v>749</v>
      </c>
      <c r="I388" s="18">
        <v>85</v>
      </c>
      <c r="J388" s="19">
        <v>86.81</v>
      </c>
      <c r="K388" s="20">
        <f t="shared" si="168"/>
        <v>906.24</v>
      </c>
      <c r="L388" s="21">
        <f t="shared" si="169"/>
        <v>312.48</v>
      </c>
      <c r="M388" s="21">
        <v>30</v>
      </c>
      <c r="N388" s="21">
        <f t="shared" si="156"/>
        <v>62.52</v>
      </c>
      <c r="O388" s="22">
        <f t="shared" si="170"/>
        <v>1311.24</v>
      </c>
      <c r="P388" s="23">
        <v>600</v>
      </c>
      <c r="Q388" s="26">
        <f t="shared" si="171"/>
        <v>1911.24</v>
      </c>
      <c r="R388" s="27"/>
      <c r="S388" s="27"/>
      <c r="T388" s="28">
        <f t="shared" si="172"/>
        <v>11285</v>
      </c>
      <c r="U388" s="26"/>
    </row>
    <row r="389" spans="1:21">
      <c r="A389" s="14">
        <v>4</v>
      </c>
      <c r="B389" s="14">
        <v>1</v>
      </c>
      <c r="C389" s="14">
        <v>3</v>
      </c>
      <c r="D389" s="14">
        <v>3</v>
      </c>
      <c r="E389" s="14" t="str">
        <f t="shared" si="173"/>
        <v>宅133</v>
      </c>
      <c r="F389" s="14">
        <v>3</v>
      </c>
      <c r="G389" s="14" t="s">
        <v>751</v>
      </c>
      <c r="H389" s="29" t="s">
        <v>749</v>
      </c>
      <c r="I389" s="18">
        <v>85</v>
      </c>
      <c r="J389" s="19">
        <v>85.07</v>
      </c>
      <c r="K389" s="20">
        <f t="shared" si="168"/>
        <v>888.12</v>
      </c>
      <c r="L389" s="21">
        <f t="shared" si="169"/>
        <v>306.24</v>
      </c>
      <c r="M389" s="21">
        <v>30</v>
      </c>
      <c r="N389" s="21">
        <f t="shared" si="156"/>
        <v>61.2</v>
      </c>
      <c r="O389" s="22">
        <f t="shared" si="170"/>
        <v>1285.56</v>
      </c>
      <c r="P389" s="23">
        <v>600</v>
      </c>
      <c r="Q389" s="26">
        <f t="shared" si="171"/>
        <v>1885.56</v>
      </c>
      <c r="R389" s="27"/>
      <c r="S389" s="27"/>
      <c r="T389" s="28">
        <f t="shared" si="172"/>
        <v>11059</v>
      </c>
      <c r="U389" s="26"/>
    </row>
    <row r="390" spans="1:21">
      <c r="A390" s="14">
        <v>4</v>
      </c>
      <c r="B390" s="14">
        <v>1</v>
      </c>
      <c r="C390" s="14">
        <v>21</v>
      </c>
      <c r="D390" s="14">
        <v>1</v>
      </c>
      <c r="E390" s="14" t="s">
        <v>752</v>
      </c>
      <c r="F390" s="14">
        <v>21</v>
      </c>
      <c r="G390" s="14" t="s">
        <v>753</v>
      </c>
      <c r="H390" s="29" t="s">
        <v>754</v>
      </c>
      <c r="I390" s="18">
        <v>130</v>
      </c>
      <c r="J390" s="19">
        <v>130.92</v>
      </c>
      <c r="K390" s="20">
        <f t="shared" si="168"/>
        <v>1366.8</v>
      </c>
      <c r="L390" s="21">
        <f t="shared" ref="L390:L405" si="174">ROUND(J390*0.35,2)*12</f>
        <v>549.84</v>
      </c>
      <c r="M390" s="21">
        <v>30</v>
      </c>
      <c r="N390" s="21">
        <f t="shared" si="156"/>
        <v>94.32</v>
      </c>
      <c r="O390" s="22">
        <f t="shared" si="170"/>
        <v>2040.96</v>
      </c>
      <c r="P390" s="23"/>
      <c r="Q390" s="26">
        <f t="shared" si="171"/>
        <v>2040.96</v>
      </c>
      <c r="R390" s="27">
        <f>J390+J391+J392-300</f>
        <v>2.79999999999995</v>
      </c>
      <c r="S390" s="27">
        <f>ROUND(R390*8053,2)</f>
        <v>22548.4</v>
      </c>
      <c r="T390" s="28">
        <f t="shared" si="172"/>
        <v>17020</v>
      </c>
      <c r="U390" s="26">
        <f>Q390+Q391+Q392+S390+T390+T391+T392</f>
        <v>67853.24</v>
      </c>
    </row>
    <row r="391" spans="1:21">
      <c r="A391" s="14">
        <v>4</v>
      </c>
      <c r="B391" s="14">
        <v>1</v>
      </c>
      <c r="C391" s="14">
        <v>21</v>
      </c>
      <c r="D391" s="14">
        <v>2</v>
      </c>
      <c r="E391" s="14" t="str">
        <f t="shared" si="173"/>
        <v>宅134</v>
      </c>
      <c r="F391" s="14">
        <v>21</v>
      </c>
      <c r="G391" s="14" t="s">
        <v>755</v>
      </c>
      <c r="H391" s="29" t="s">
        <v>754</v>
      </c>
      <c r="I391" s="18">
        <v>85</v>
      </c>
      <c r="J391" s="19">
        <v>86.81</v>
      </c>
      <c r="K391" s="20">
        <f t="shared" si="168"/>
        <v>906.24</v>
      </c>
      <c r="L391" s="21">
        <f t="shared" si="174"/>
        <v>364.56</v>
      </c>
      <c r="M391" s="21">
        <v>30</v>
      </c>
      <c r="N391" s="21">
        <f t="shared" si="156"/>
        <v>62.52</v>
      </c>
      <c r="O391" s="22">
        <f t="shared" si="170"/>
        <v>1363.32</v>
      </c>
      <c r="P391" s="23">
        <v>600</v>
      </c>
      <c r="Q391" s="26">
        <f t="shared" si="171"/>
        <v>1963.32</v>
      </c>
      <c r="R391" s="27"/>
      <c r="S391" s="27"/>
      <c r="T391" s="28">
        <f t="shared" si="172"/>
        <v>11285</v>
      </c>
      <c r="U391" s="26"/>
    </row>
    <row r="392" spans="1:21">
      <c r="A392" s="14">
        <v>4</v>
      </c>
      <c r="B392" s="14">
        <v>1</v>
      </c>
      <c r="C392" s="14">
        <v>21</v>
      </c>
      <c r="D392" s="14">
        <v>3</v>
      </c>
      <c r="E392" s="14" t="str">
        <f t="shared" si="173"/>
        <v>宅134</v>
      </c>
      <c r="F392" s="14">
        <v>21</v>
      </c>
      <c r="G392" s="14" t="s">
        <v>756</v>
      </c>
      <c r="H392" s="29" t="s">
        <v>754</v>
      </c>
      <c r="I392" s="18">
        <v>85</v>
      </c>
      <c r="J392" s="19">
        <v>85.07</v>
      </c>
      <c r="K392" s="20">
        <f t="shared" si="168"/>
        <v>888.12</v>
      </c>
      <c r="L392" s="21">
        <f t="shared" si="174"/>
        <v>357.24</v>
      </c>
      <c r="M392" s="21">
        <v>30</v>
      </c>
      <c r="N392" s="21">
        <f t="shared" si="156"/>
        <v>61.2</v>
      </c>
      <c r="O392" s="22">
        <f t="shared" si="170"/>
        <v>1336.56</v>
      </c>
      <c r="P392" s="23">
        <v>600</v>
      </c>
      <c r="Q392" s="26">
        <f t="shared" si="171"/>
        <v>1936.56</v>
      </c>
      <c r="R392" s="27"/>
      <c r="S392" s="27"/>
      <c r="T392" s="28">
        <f t="shared" si="172"/>
        <v>11059</v>
      </c>
      <c r="U392" s="26"/>
    </row>
    <row r="393" spans="1:21">
      <c r="A393" s="14">
        <v>5</v>
      </c>
      <c r="B393" s="14">
        <v>1</v>
      </c>
      <c r="C393" s="14">
        <v>24</v>
      </c>
      <c r="D393" s="14">
        <v>1</v>
      </c>
      <c r="E393" s="14" t="s">
        <v>757</v>
      </c>
      <c r="F393" s="14">
        <v>24</v>
      </c>
      <c r="G393" s="14" t="s">
        <v>758</v>
      </c>
      <c r="H393" s="29" t="s">
        <v>759</v>
      </c>
      <c r="I393" s="18">
        <v>130</v>
      </c>
      <c r="J393" s="19">
        <v>130.98</v>
      </c>
      <c r="K393" s="20">
        <f t="shared" si="168"/>
        <v>1367.4</v>
      </c>
      <c r="L393" s="21">
        <f t="shared" si="174"/>
        <v>550.08</v>
      </c>
      <c r="M393" s="21">
        <v>30</v>
      </c>
      <c r="N393" s="21">
        <f t="shared" si="156"/>
        <v>94.32</v>
      </c>
      <c r="O393" s="22">
        <f t="shared" si="170"/>
        <v>2041.8</v>
      </c>
      <c r="P393" s="23"/>
      <c r="Q393" s="26">
        <f t="shared" si="171"/>
        <v>2041.8</v>
      </c>
      <c r="R393" s="27">
        <f>J393+J394+J395-300</f>
        <v>2.93000000000001</v>
      </c>
      <c r="S393" s="27">
        <f>ROUND(R393*8053,2)</f>
        <v>23595.29</v>
      </c>
      <c r="T393" s="28">
        <f t="shared" si="172"/>
        <v>17027</v>
      </c>
      <c r="U393" s="26">
        <f>Q393+Q394+Q395+S393+T393+T394+T395</f>
        <v>68918.29</v>
      </c>
    </row>
    <row r="394" spans="1:21">
      <c r="A394" s="14">
        <v>5</v>
      </c>
      <c r="B394" s="14">
        <v>1</v>
      </c>
      <c r="C394" s="14">
        <v>24</v>
      </c>
      <c r="D394" s="14">
        <v>2</v>
      </c>
      <c r="E394" s="14" t="str">
        <f t="shared" ref="E394:E398" si="175">E393</f>
        <v>宅135</v>
      </c>
      <c r="F394" s="14">
        <v>24</v>
      </c>
      <c r="G394" s="14" t="s">
        <v>760</v>
      </c>
      <c r="H394" s="29" t="s">
        <v>759</v>
      </c>
      <c r="I394" s="18">
        <v>85</v>
      </c>
      <c r="J394" s="19">
        <v>86.84</v>
      </c>
      <c r="K394" s="20">
        <f t="shared" si="168"/>
        <v>906.6</v>
      </c>
      <c r="L394" s="21">
        <f t="shared" si="174"/>
        <v>364.68</v>
      </c>
      <c r="M394" s="21">
        <v>30</v>
      </c>
      <c r="N394" s="21">
        <f t="shared" si="156"/>
        <v>62.52</v>
      </c>
      <c r="O394" s="22">
        <f t="shared" si="170"/>
        <v>1363.8</v>
      </c>
      <c r="P394" s="23">
        <v>600</v>
      </c>
      <c r="Q394" s="26">
        <f t="shared" si="171"/>
        <v>1963.8</v>
      </c>
      <c r="R394" s="27"/>
      <c r="S394" s="27"/>
      <c r="T394" s="28">
        <f t="shared" si="172"/>
        <v>11289</v>
      </c>
      <c r="U394" s="26"/>
    </row>
    <row r="395" spans="1:21">
      <c r="A395" s="14">
        <v>5</v>
      </c>
      <c r="B395" s="14">
        <v>1</v>
      </c>
      <c r="C395" s="14">
        <v>24</v>
      </c>
      <c r="D395" s="14">
        <v>3</v>
      </c>
      <c r="E395" s="14" t="str">
        <f t="shared" si="175"/>
        <v>宅135</v>
      </c>
      <c r="F395" s="14">
        <v>24</v>
      </c>
      <c r="G395" s="14" t="s">
        <v>761</v>
      </c>
      <c r="H395" s="29" t="s">
        <v>759</v>
      </c>
      <c r="I395" s="18">
        <v>85</v>
      </c>
      <c r="J395" s="19">
        <v>85.11</v>
      </c>
      <c r="K395" s="20">
        <f t="shared" si="168"/>
        <v>888.6</v>
      </c>
      <c r="L395" s="21">
        <f t="shared" si="174"/>
        <v>357.48</v>
      </c>
      <c r="M395" s="21">
        <v>30</v>
      </c>
      <c r="N395" s="21">
        <f t="shared" si="156"/>
        <v>61.32</v>
      </c>
      <c r="O395" s="22">
        <f t="shared" si="170"/>
        <v>1337.4</v>
      </c>
      <c r="P395" s="23">
        <v>600</v>
      </c>
      <c r="Q395" s="26">
        <f t="shared" si="171"/>
        <v>1937.4</v>
      </c>
      <c r="R395" s="27"/>
      <c r="S395" s="27"/>
      <c r="T395" s="28">
        <f t="shared" si="172"/>
        <v>11064</v>
      </c>
      <c r="U395" s="26"/>
    </row>
    <row r="396" spans="1:21">
      <c r="A396" s="14">
        <v>2</v>
      </c>
      <c r="B396" s="14">
        <v>1</v>
      </c>
      <c r="C396" s="14">
        <v>19</v>
      </c>
      <c r="D396" s="14">
        <v>1</v>
      </c>
      <c r="E396" s="14" t="s">
        <v>762</v>
      </c>
      <c r="F396" s="14">
        <v>19</v>
      </c>
      <c r="G396" s="14" t="s">
        <v>763</v>
      </c>
      <c r="H396" s="29" t="s">
        <v>764</v>
      </c>
      <c r="I396" s="18">
        <v>130</v>
      </c>
      <c r="J396" s="19">
        <v>131.09</v>
      </c>
      <c r="K396" s="20">
        <f t="shared" si="168"/>
        <v>1368.6</v>
      </c>
      <c r="L396" s="21">
        <f t="shared" si="174"/>
        <v>550.56</v>
      </c>
      <c r="M396" s="21">
        <v>30</v>
      </c>
      <c r="N396" s="21">
        <f t="shared" si="156"/>
        <v>94.44</v>
      </c>
      <c r="O396" s="22">
        <f t="shared" si="170"/>
        <v>2043.6</v>
      </c>
      <c r="P396" s="23"/>
      <c r="Q396" s="26">
        <f t="shared" si="171"/>
        <v>2043.6</v>
      </c>
      <c r="R396" s="27">
        <f>J396+J397+J398-300</f>
        <v>3.19</v>
      </c>
      <c r="S396" s="27">
        <f>ROUND(R396*8053,2)</f>
        <v>25689.07</v>
      </c>
      <c r="T396" s="28">
        <f t="shared" si="172"/>
        <v>17042</v>
      </c>
      <c r="U396" s="26">
        <f>Q396+Q397+Q398+S396+T396+T397+T398</f>
        <v>71051.15</v>
      </c>
    </row>
    <row r="397" spans="1:21">
      <c r="A397" s="14">
        <v>2</v>
      </c>
      <c r="B397" s="14">
        <v>1</v>
      </c>
      <c r="C397" s="14">
        <v>19</v>
      </c>
      <c r="D397" s="14">
        <v>2</v>
      </c>
      <c r="E397" s="14" t="str">
        <f t="shared" si="175"/>
        <v>宅136</v>
      </c>
      <c r="F397" s="14">
        <v>19</v>
      </c>
      <c r="G397" s="14" t="s">
        <v>765</v>
      </c>
      <c r="H397" s="29" t="s">
        <v>764</v>
      </c>
      <c r="I397" s="18">
        <v>85</v>
      </c>
      <c r="J397" s="19">
        <v>86.92</v>
      </c>
      <c r="K397" s="20">
        <f t="shared" si="168"/>
        <v>907.44</v>
      </c>
      <c r="L397" s="21">
        <f t="shared" si="174"/>
        <v>365.04</v>
      </c>
      <c r="M397" s="21">
        <v>30</v>
      </c>
      <c r="N397" s="21">
        <f t="shared" si="156"/>
        <v>62.64</v>
      </c>
      <c r="O397" s="22">
        <f t="shared" si="170"/>
        <v>1365.12</v>
      </c>
      <c r="P397" s="23">
        <v>600</v>
      </c>
      <c r="Q397" s="26">
        <f t="shared" si="171"/>
        <v>1965.12</v>
      </c>
      <c r="R397" s="27"/>
      <c r="S397" s="27"/>
      <c r="T397" s="28">
        <f t="shared" si="172"/>
        <v>11300</v>
      </c>
      <c r="U397" s="26"/>
    </row>
    <row r="398" spans="1:21">
      <c r="A398" s="14">
        <v>2</v>
      </c>
      <c r="B398" s="14">
        <v>1</v>
      </c>
      <c r="C398" s="14">
        <v>19</v>
      </c>
      <c r="D398" s="14">
        <v>3</v>
      </c>
      <c r="E398" s="14" t="str">
        <f t="shared" si="175"/>
        <v>宅136</v>
      </c>
      <c r="F398" s="14">
        <v>19</v>
      </c>
      <c r="G398" s="14" t="s">
        <v>766</v>
      </c>
      <c r="H398" s="29" t="s">
        <v>764</v>
      </c>
      <c r="I398" s="18">
        <v>85</v>
      </c>
      <c r="J398" s="19">
        <v>85.18</v>
      </c>
      <c r="K398" s="20">
        <f t="shared" si="168"/>
        <v>889.32</v>
      </c>
      <c r="L398" s="21">
        <f t="shared" si="174"/>
        <v>357.72</v>
      </c>
      <c r="M398" s="21">
        <v>30</v>
      </c>
      <c r="N398" s="21">
        <f t="shared" si="156"/>
        <v>61.32</v>
      </c>
      <c r="O398" s="22">
        <f t="shared" si="170"/>
        <v>1338.36</v>
      </c>
      <c r="P398" s="23">
        <v>600</v>
      </c>
      <c r="Q398" s="26">
        <f t="shared" si="171"/>
        <v>1938.36</v>
      </c>
      <c r="R398" s="27"/>
      <c r="S398" s="27"/>
      <c r="T398" s="28">
        <f t="shared" si="172"/>
        <v>11073</v>
      </c>
      <c r="U398" s="26"/>
    </row>
    <row r="399" spans="1:21">
      <c r="A399" s="14">
        <v>2</v>
      </c>
      <c r="B399" s="14">
        <v>2</v>
      </c>
      <c r="C399" s="14">
        <v>15</v>
      </c>
      <c r="D399" s="14">
        <v>3</v>
      </c>
      <c r="E399" s="14" t="s">
        <v>767</v>
      </c>
      <c r="F399" s="14">
        <v>15</v>
      </c>
      <c r="G399" s="14" t="s">
        <v>768</v>
      </c>
      <c r="H399" s="29" t="s">
        <v>769</v>
      </c>
      <c r="I399" s="18">
        <v>130</v>
      </c>
      <c r="J399" s="19">
        <v>131.09</v>
      </c>
      <c r="K399" s="20">
        <f t="shared" si="168"/>
        <v>1368.6</v>
      </c>
      <c r="L399" s="21">
        <f t="shared" si="174"/>
        <v>550.56</v>
      </c>
      <c r="M399" s="21">
        <v>30</v>
      </c>
      <c r="N399" s="21">
        <f t="shared" si="156"/>
        <v>94.44</v>
      </c>
      <c r="O399" s="22">
        <f t="shared" si="170"/>
        <v>2043.6</v>
      </c>
      <c r="P399" s="23"/>
      <c r="Q399" s="26">
        <f t="shared" si="171"/>
        <v>2043.6</v>
      </c>
      <c r="R399" s="27">
        <f>J399+J400+J401-300</f>
        <v>3.19</v>
      </c>
      <c r="S399" s="27">
        <f>ROUND(R399*8053,2)</f>
        <v>25689.07</v>
      </c>
      <c r="T399" s="28">
        <f t="shared" si="172"/>
        <v>17042</v>
      </c>
      <c r="U399" s="26">
        <f>Q399+Q400+Q401+S399+T399+T400+T401</f>
        <v>71051.15</v>
      </c>
    </row>
    <row r="400" spans="1:21">
      <c r="A400" s="14">
        <v>2</v>
      </c>
      <c r="B400" s="14">
        <v>2</v>
      </c>
      <c r="C400" s="14">
        <v>15</v>
      </c>
      <c r="D400" s="14">
        <v>2</v>
      </c>
      <c r="E400" s="14" t="str">
        <f t="shared" ref="E400:E404" si="176">E399</f>
        <v>宅137</v>
      </c>
      <c r="F400" s="14">
        <v>15</v>
      </c>
      <c r="G400" s="14" t="s">
        <v>770</v>
      </c>
      <c r="H400" s="29" t="s">
        <v>769</v>
      </c>
      <c r="I400" s="18">
        <v>85</v>
      </c>
      <c r="J400" s="19">
        <v>86.92</v>
      </c>
      <c r="K400" s="20">
        <f t="shared" si="168"/>
        <v>907.44</v>
      </c>
      <c r="L400" s="21">
        <f t="shared" si="174"/>
        <v>365.04</v>
      </c>
      <c r="M400" s="21">
        <v>30</v>
      </c>
      <c r="N400" s="21">
        <f t="shared" si="156"/>
        <v>62.64</v>
      </c>
      <c r="O400" s="22">
        <f t="shared" si="170"/>
        <v>1365.12</v>
      </c>
      <c r="P400" s="23">
        <v>600</v>
      </c>
      <c r="Q400" s="26">
        <f t="shared" si="171"/>
        <v>1965.12</v>
      </c>
      <c r="R400" s="27"/>
      <c r="S400" s="27"/>
      <c r="T400" s="28">
        <f t="shared" si="172"/>
        <v>11300</v>
      </c>
      <c r="U400" s="26"/>
    </row>
    <row r="401" spans="1:21">
      <c r="A401" s="14">
        <v>2</v>
      </c>
      <c r="B401" s="14">
        <v>2</v>
      </c>
      <c r="C401" s="14">
        <v>15</v>
      </c>
      <c r="D401" s="14">
        <v>1</v>
      </c>
      <c r="E401" s="14" t="str">
        <f t="shared" si="176"/>
        <v>宅137</v>
      </c>
      <c r="F401" s="14">
        <v>15</v>
      </c>
      <c r="G401" s="14" t="s">
        <v>771</v>
      </c>
      <c r="H401" s="29" t="s">
        <v>769</v>
      </c>
      <c r="I401" s="18">
        <v>85</v>
      </c>
      <c r="J401" s="19">
        <v>85.18</v>
      </c>
      <c r="K401" s="20">
        <f t="shared" si="168"/>
        <v>889.32</v>
      </c>
      <c r="L401" s="21">
        <f t="shared" si="174"/>
        <v>357.72</v>
      </c>
      <c r="M401" s="21">
        <v>30</v>
      </c>
      <c r="N401" s="21">
        <f t="shared" si="156"/>
        <v>61.32</v>
      </c>
      <c r="O401" s="22">
        <f t="shared" si="170"/>
        <v>1338.36</v>
      </c>
      <c r="P401" s="23">
        <v>600</v>
      </c>
      <c r="Q401" s="26">
        <f t="shared" si="171"/>
        <v>1938.36</v>
      </c>
      <c r="R401" s="27"/>
      <c r="S401" s="27"/>
      <c r="T401" s="28">
        <f t="shared" si="172"/>
        <v>11073</v>
      </c>
      <c r="U401" s="26"/>
    </row>
    <row r="402" spans="1:21">
      <c r="A402" s="14">
        <v>5</v>
      </c>
      <c r="B402" s="14">
        <v>2</v>
      </c>
      <c r="C402" s="14">
        <v>24</v>
      </c>
      <c r="D402" s="14">
        <v>3</v>
      </c>
      <c r="E402" s="14" t="s">
        <v>772</v>
      </c>
      <c r="F402" s="14">
        <v>24</v>
      </c>
      <c r="G402" s="14" t="s">
        <v>773</v>
      </c>
      <c r="H402" s="29" t="s">
        <v>774</v>
      </c>
      <c r="I402" s="18">
        <v>130</v>
      </c>
      <c r="J402" s="19">
        <v>130.98</v>
      </c>
      <c r="K402" s="20">
        <f t="shared" si="168"/>
        <v>1367.4</v>
      </c>
      <c r="L402" s="21">
        <f t="shared" si="174"/>
        <v>550.08</v>
      </c>
      <c r="M402" s="21">
        <v>30</v>
      </c>
      <c r="N402" s="21">
        <f t="shared" si="156"/>
        <v>94.32</v>
      </c>
      <c r="O402" s="22">
        <f t="shared" si="170"/>
        <v>2041.8</v>
      </c>
      <c r="P402" s="23"/>
      <c r="Q402" s="26">
        <f t="shared" si="171"/>
        <v>2041.8</v>
      </c>
      <c r="R402" s="27">
        <f>J402+J403+J404-300</f>
        <v>2.93000000000001</v>
      </c>
      <c r="S402" s="27">
        <f>ROUND(R402*8053,2)</f>
        <v>23595.29</v>
      </c>
      <c r="T402" s="28">
        <f t="shared" si="172"/>
        <v>17027</v>
      </c>
      <c r="U402" s="26">
        <f>Q402+Q403+Q404+S402+T402+T403+T404</f>
        <v>68918.29</v>
      </c>
    </row>
    <row r="403" spans="1:21">
      <c r="A403" s="14">
        <v>5</v>
      </c>
      <c r="B403" s="14">
        <v>2</v>
      </c>
      <c r="C403" s="14">
        <v>24</v>
      </c>
      <c r="D403" s="14">
        <v>2</v>
      </c>
      <c r="E403" s="14" t="str">
        <f t="shared" si="176"/>
        <v>宅138</v>
      </c>
      <c r="F403" s="14">
        <v>24</v>
      </c>
      <c r="G403" s="14" t="s">
        <v>775</v>
      </c>
      <c r="H403" s="29" t="s">
        <v>774</v>
      </c>
      <c r="I403" s="18">
        <v>85</v>
      </c>
      <c r="J403" s="19">
        <v>86.84</v>
      </c>
      <c r="K403" s="20">
        <f t="shared" si="168"/>
        <v>906.6</v>
      </c>
      <c r="L403" s="21">
        <f t="shared" si="174"/>
        <v>364.68</v>
      </c>
      <c r="M403" s="21">
        <v>30</v>
      </c>
      <c r="N403" s="21">
        <f t="shared" si="156"/>
        <v>62.52</v>
      </c>
      <c r="O403" s="22">
        <f t="shared" si="170"/>
        <v>1363.8</v>
      </c>
      <c r="P403" s="23">
        <v>600</v>
      </c>
      <c r="Q403" s="26">
        <f t="shared" si="171"/>
        <v>1963.8</v>
      </c>
      <c r="R403" s="27"/>
      <c r="S403" s="27"/>
      <c r="T403" s="28">
        <f t="shared" si="172"/>
        <v>11289</v>
      </c>
      <c r="U403" s="26"/>
    </row>
    <row r="404" spans="1:21">
      <c r="A404" s="14">
        <v>5</v>
      </c>
      <c r="B404" s="14">
        <v>2</v>
      </c>
      <c r="C404" s="14">
        <v>24</v>
      </c>
      <c r="D404" s="14">
        <v>1</v>
      </c>
      <c r="E404" s="14" t="str">
        <f t="shared" si="176"/>
        <v>宅138</v>
      </c>
      <c r="F404" s="14">
        <v>24</v>
      </c>
      <c r="G404" s="14" t="s">
        <v>776</v>
      </c>
      <c r="H404" s="29" t="s">
        <v>774</v>
      </c>
      <c r="I404" s="18">
        <v>85</v>
      </c>
      <c r="J404" s="19">
        <v>85.11</v>
      </c>
      <c r="K404" s="20">
        <f t="shared" si="168"/>
        <v>888.6</v>
      </c>
      <c r="L404" s="21">
        <f t="shared" si="174"/>
        <v>357.48</v>
      </c>
      <c r="M404" s="21">
        <v>30</v>
      </c>
      <c r="N404" s="21">
        <f t="shared" si="156"/>
        <v>61.32</v>
      </c>
      <c r="O404" s="22">
        <f t="shared" si="170"/>
        <v>1337.4</v>
      </c>
      <c r="P404" s="23">
        <v>600</v>
      </c>
      <c r="Q404" s="26">
        <f t="shared" si="171"/>
        <v>1937.4</v>
      </c>
      <c r="R404" s="27"/>
      <c r="S404" s="27"/>
      <c r="T404" s="28">
        <f t="shared" si="172"/>
        <v>11064</v>
      </c>
      <c r="U404" s="26"/>
    </row>
    <row r="405" spans="1:21">
      <c r="A405" s="14">
        <v>4</v>
      </c>
      <c r="B405" s="14">
        <v>1</v>
      </c>
      <c r="C405" s="14">
        <v>15</v>
      </c>
      <c r="D405" s="14">
        <v>1</v>
      </c>
      <c r="E405" s="14" t="s">
        <v>777</v>
      </c>
      <c r="F405" s="14">
        <v>15</v>
      </c>
      <c r="G405" s="14" t="s">
        <v>778</v>
      </c>
      <c r="H405" s="29" t="s">
        <v>779</v>
      </c>
      <c r="I405" s="18">
        <v>130</v>
      </c>
      <c r="J405" s="19">
        <v>130.92</v>
      </c>
      <c r="K405" s="20">
        <f t="shared" si="168"/>
        <v>1366.8</v>
      </c>
      <c r="L405" s="21">
        <f t="shared" si="174"/>
        <v>549.84</v>
      </c>
      <c r="M405" s="21">
        <v>30</v>
      </c>
      <c r="N405" s="21">
        <f t="shared" si="156"/>
        <v>94.32</v>
      </c>
      <c r="O405" s="22">
        <f t="shared" si="170"/>
        <v>2040.96</v>
      </c>
      <c r="P405" s="23"/>
      <c r="Q405" s="26">
        <f t="shared" si="171"/>
        <v>2040.96</v>
      </c>
      <c r="R405" s="27">
        <f>J405+J406+J407-300</f>
        <v>2.79999999999995</v>
      </c>
      <c r="S405" s="27">
        <f>ROUND(R405*8053,2)</f>
        <v>22548.4</v>
      </c>
      <c r="T405" s="28">
        <f t="shared" si="172"/>
        <v>17020</v>
      </c>
      <c r="U405" s="26">
        <f>Q405+Q406+Q407+S405+T405+T406+T407</f>
        <v>67750.16</v>
      </c>
    </row>
    <row r="406" spans="1:21">
      <c r="A406" s="14">
        <v>4</v>
      </c>
      <c r="B406" s="14">
        <v>1</v>
      </c>
      <c r="C406" s="14">
        <v>8</v>
      </c>
      <c r="D406" s="14">
        <v>2</v>
      </c>
      <c r="E406" s="14" t="str">
        <f t="shared" ref="E406:E410" si="177">E405</f>
        <v>宅139</v>
      </c>
      <c r="F406" s="14">
        <v>8</v>
      </c>
      <c r="G406" s="14" t="s">
        <v>780</v>
      </c>
      <c r="H406" s="29" t="s">
        <v>779</v>
      </c>
      <c r="I406" s="18">
        <v>85</v>
      </c>
      <c r="J406" s="19">
        <v>86.81</v>
      </c>
      <c r="K406" s="20">
        <f t="shared" si="168"/>
        <v>906.24</v>
      </c>
      <c r="L406" s="21">
        <f t="shared" ref="L406:L410" si="178">ROUND(J406*0.3,2)*12</f>
        <v>312.48</v>
      </c>
      <c r="M406" s="21">
        <v>30</v>
      </c>
      <c r="N406" s="21">
        <f t="shared" si="156"/>
        <v>62.52</v>
      </c>
      <c r="O406" s="22">
        <f t="shared" si="170"/>
        <v>1311.24</v>
      </c>
      <c r="P406" s="23">
        <v>600</v>
      </c>
      <c r="Q406" s="26">
        <f t="shared" si="171"/>
        <v>1911.24</v>
      </c>
      <c r="R406" s="27"/>
      <c r="S406" s="27"/>
      <c r="T406" s="28">
        <f t="shared" si="172"/>
        <v>11285</v>
      </c>
      <c r="U406" s="26"/>
    </row>
    <row r="407" spans="1:21">
      <c r="A407" s="14">
        <v>4</v>
      </c>
      <c r="B407" s="14">
        <v>1</v>
      </c>
      <c r="C407" s="14">
        <v>8</v>
      </c>
      <c r="D407" s="14">
        <v>3</v>
      </c>
      <c r="E407" s="14" t="str">
        <f t="shared" si="177"/>
        <v>宅139</v>
      </c>
      <c r="F407" s="14">
        <v>8</v>
      </c>
      <c r="G407" s="14" t="s">
        <v>781</v>
      </c>
      <c r="H407" s="29" t="s">
        <v>779</v>
      </c>
      <c r="I407" s="18">
        <v>85</v>
      </c>
      <c r="J407" s="19">
        <v>85.07</v>
      </c>
      <c r="K407" s="20">
        <f t="shared" si="168"/>
        <v>888.12</v>
      </c>
      <c r="L407" s="21">
        <f t="shared" si="178"/>
        <v>306.24</v>
      </c>
      <c r="M407" s="21">
        <v>30</v>
      </c>
      <c r="N407" s="21">
        <f t="shared" si="156"/>
        <v>61.2</v>
      </c>
      <c r="O407" s="22">
        <f t="shared" si="170"/>
        <v>1285.56</v>
      </c>
      <c r="P407" s="23">
        <v>600</v>
      </c>
      <c r="Q407" s="26">
        <f t="shared" si="171"/>
        <v>1885.56</v>
      </c>
      <c r="R407" s="27"/>
      <c r="S407" s="27"/>
      <c r="T407" s="28">
        <f t="shared" si="172"/>
        <v>11059</v>
      </c>
      <c r="U407" s="26"/>
    </row>
    <row r="408" spans="1:21">
      <c r="A408" s="14">
        <v>3</v>
      </c>
      <c r="B408" s="14">
        <v>2</v>
      </c>
      <c r="C408" s="14">
        <v>6</v>
      </c>
      <c r="D408" s="14">
        <v>3</v>
      </c>
      <c r="E408" s="14" t="s">
        <v>782</v>
      </c>
      <c r="F408" s="14">
        <v>6</v>
      </c>
      <c r="G408" s="14" t="s">
        <v>783</v>
      </c>
      <c r="H408" s="29" t="s">
        <v>784</v>
      </c>
      <c r="I408" s="18">
        <v>130</v>
      </c>
      <c r="J408" s="19">
        <v>129.77</v>
      </c>
      <c r="K408" s="20">
        <f t="shared" si="168"/>
        <v>1354.8</v>
      </c>
      <c r="L408" s="21">
        <f t="shared" si="178"/>
        <v>467.16</v>
      </c>
      <c r="M408" s="21">
        <v>30</v>
      </c>
      <c r="N408" s="21">
        <f t="shared" si="156"/>
        <v>93.48</v>
      </c>
      <c r="O408" s="22">
        <f t="shared" si="170"/>
        <v>1945.44</v>
      </c>
      <c r="P408" s="23"/>
      <c r="Q408" s="26">
        <f t="shared" si="171"/>
        <v>1945.44</v>
      </c>
      <c r="R408" s="27">
        <f>J408+J409+J410-300</f>
        <v>0.560000000000002</v>
      </c>
      <c r="S408" s="27">
        <f>ROUND(R408*8053,2)</f>
        <v>4509.68</v>
      </c>
      <c r="T408" s="28">
        <f t="shared" si="172"/>
        <v>16870</v>
      </c>
      <c r="U408" s="26">
        <f>Q408+Q409+Q410+S408+T408+T409+T410</f>
        <v>49308.96</v>
      </c>
    </row>
    <row r="409" spans="1:21">
      <c r="A409" s="14">
        <v>3</v>
      </c>
      <c r="B409" s="14">
        <v>2</v>
      </c>
      <c r="C409" s="14">
        <v>6</v>
      </c>
      <c r="D409" s="14">
        <v>2</v>
      </c>
      <c r="E409" s="14" t="str">
        <f t="shared" si="177"/>
        <v>宅140</v>
      </c>
      <c r="F409" s="14">
        <v>6</v>
      </c>
      <c r="G409" s="14" t="s">
        <v>785</v>
      </c>
      <c r="H409" s="29" t="s">
        <v>784</v>
      </c>
      <c r="I409" s="18">
        <v>85</v>
      </c>
      <c r="J409" s="19">
        <v>86.04</v>
      </c>
      <c r="K409" s="20">
        <f t="shared" si="168"/>
        <v>898.2</v>
      </c>
      <c r="L409" s="21">
        <f t="shared" si="178"/>
        <v>309.72</v>
      </c>
      <c r="M409" s="21">
        <v>30</v>
      </c>
      <c r="N409" s="21">
        <f t="shared" si="156"/>
        <v>61.92</v>
      </c>
      <c r="O409" s="22">
        <f t="shared" si="170"/>
        <v>1299.84</v>
      </c>
      <c r="P409" s="23">
        <v>600</v>
      </c>
      <c r="Q409" s="26">
        <f t="shared" si="171"/>
        <v>1899.84</v>
      </c>
      <c r="R409" s="27"/>
      <c r="S409" s="27"/>
      <c r="T409" s="28">
        <f t="shared" si="172"/>
        <v>11185</v>
      </c>
      <c r="U409" s="26"/>
    </row>
    <row r="410" spans="1:21">
      <c r="A410" s="14">
        <v>6</v>
      </c>
      <c r="B410" s="14">
        <v>2</v>
      </c>
      <c r="C410" s="14">
        <v>3</v>
      </c>
      <c r="D410" s="14">
        <v>1</v>
      </c>
      <c r="E410" s="14" t="str">
        <f t="shared" si="177"/>
        <v>宅140</v>
      </c>
      <c r="F410" s="14">
        <v>3</v>
      </c>
      <c r="G410" s="14" t="s">
        <v>786</v>
      </c>
      <c r="H410" s="29" t="s">
        <v>784</v>
      </c>
      <c r="I410" s="18">
        <v>85</v>
      </c>
      <c r="J410" s="19">
        <v>84.75</v>
      </c>
      <c r="K410" s="20">
        <f t="shared" si="168"/>
        <v>884.76</v>
      </c>
      <c r="L410" s="21">
        <f t="shared" si="178"/>
        <v>305.16</v>
      </c>
      <c r="M410" s="21">
        <v>30</v>
      </c>
      <c r="N410" s="21">
        <f t="shared" ref="N410:N443" si="179">ROUND(J410*0.06,2)*12</f>
        <v>61.08</v>
      </c>
      <c r="O410" s="22">
        <f t="shared" si="170"/>
        <v>1281</v>
      </c>
      <c r="P410" s="23">
        <v>600</v>
      </c>
      <c r="Q410" s="26">
        <f t="shared" si="171"/>
        <v>1881</v>
      </c>
      <c r="R410" s="27"/>
      <c r="S410" s="27"/>
      <c r="T410" s="28">
        <f t="shared" si="172"/>
        <v>11018</v>
      </c>
      <c r="U410" s="26"/>
    </row>
    <row r="411" spans="1:21">
      <c r="A411" s="14">
        <v>6</v>
      </c>
      <c r="B411" s="14">
        <v>1</v>
      </c>
      <c r="C411" s="14">
        <v>18</v>
      </c>
      <c r="D411" s="14">
        <v>1</v>
      </c>
      <c r="E411" s="14" t="s">
        <v>787</v>
      </c>
      <c r="F411" s="14">
        <v>18</v>
      </c>
      <c r="G411" s="14" t="s">
        <v>788</v>
      </c>
      <c r="H411" s="29" t="s">
        <v>789</v>
      </c>
      <c r="I411" s="18">
        <v>130</v>
      </c>
      <c r="J411" s="19">
        <v>130.42</v>
      </c>
      <c r="K411" s="20">
        <f t="shared" si="168"/>
        <v>1361.64</v>
      </c>
      <c r="L411" s="21">
        <f t="shared" ref="L411:L413" si="180">ROUND(J411*0.35,2)*12</f>
        <v>547.8</v>
      </c>
      <c r="M411" s="21">
        <v>30</v>
      </c>
      <c r="N411" s="21">
        <f t="shared" si="179"/>
        <v>93.96</v>
      </c>
      <c r="O411" s="22">
        <f t="shared" si="170"/>
        <v>2033.4</v>
      </c>
      <c r="P411" s="23"/>
      <c r="Q411" s="26">
        <f t="shared" si="171"/>
        <v>2033.4</v>
      </c>
      <c r="R411" s="27">
        <f>J411+J412+J413-300</f>
        <v>1.63999999999999</v>
      </c>
      <c r="S411" s="27">
        <f>ROUND(R411*8053,2)</f>
        <v>13206.92</v>
      </c>
      <c r="T411" s="28">
        <f t="shared" si="172"/>
        <v>16955</v>
      </c>
      <c r="U411" s="26">
        <f>Q411+Q412+Q413+S411+T411+T412+T413</f>
        <v>58344.24</v>
      </c>
    </row>
    <row r="412" spans="1:21">
      <c r="A412" s="14">
        <v>6</v>
      </c>
      <c r="B412" s="14">
        <v>1</v>
      </c>
      <c r="C412" s="14">
        <v>18</v>
      </c>
      <c r="D412" s="14">
        <v>2</v>
      </c>
      <c r="E412" s="14" t="str">
        <f t="shared" ref="E412:E416" si="181">E411</f>
        <v>宅141</v>
      </c>
      <c r="F412" s="14">
        <v>18</v>
      </c>
      <c r="G412" s="14" t="s">
        <v>790</v>
      </c>
      <c r="H412" s="29" t="s">
        <v>789</v>
      </c>
      <c r="I412" s="18">
        <v>85</v>
      </c>
      <c r="J412" s="19">
        <v>86.47</v>
      </c>
      <c r="K412" s="20">
        <f t="shared" si="168"/>
        <v>902.76</v>
      </c>
      <c r="L412" s="21">
        <f t="shared" si="180"/>
        <v>363.12</v>
      </c>
      <c r="M412" s="21">
        <v>30</v>
      </c>
      <c r="N412" s="21">
        <f t="shared" si="179"/>
        <v>62.28</v>
      </c>
      <c r="O412" s="22">
        <f t="shared" si="170"/>
        <v>1358.16</v>
      </c>
      <c r="P412" s="23">
        <v>600</v>
      </c>
      <c r="Q412" s="26">
        <f t="shared" si="171"/>
        <v>1958.16</v>
      </c>
      <c r="R412" s="27"/>
      <c r="S412" s="27"/>
      <c r="T412" s="28">
        <f t="shared" si="172"/>
        <v>11241</v>
      </c>
      <c r="U412" s="26"/>
    </row>
    <row r="413" spans="1:21">
      <c r="A413" s="14">
        <v>6</v>
      </c>
      <c r="B413" s="14">
        <v>1</v>
      </c>
      <c r="C413" s="14">
        <v>18</v>
      </c>
      <c r="D413" s="14">
        <v>3</v>
      </c>
      <c r="E413" s="14" t="str">
        <f t="shared" si="181"/>
        <v>宅141</v>
      </c>
      <c r="F413" s="14">
        <v>18</v>
      </c>
      <c r="G413" s="14" t="s">
        <v>791</v>
      </c>
      <c r="H413" s="29" t="s">
        <v>789</v>
      </c>
      <c r="I413" s="18">
        <v>85</v>
      </c>
      <c r="J413" s="19">
        <v>84.75</v>
      </c>
      <c r="K413" s="20">
        <f t="shared" si="168"/>
        <v>884.76</v>
      </c>
      <c r="L413" s="21">
        <f t="shared" si="180"/>
        <v>355.92</v>
      </c>
      <c r="M413" s="21">
        <v>30</v>
      </c>
      <c r="N413" s="21">
        <f t="shared" si="179"/>
        <v>61.08</v>
      </c>
      <c r="O413" s="22">
        <f t="shared" si="170"/>
        <v>1331.76</v>
      </c>
      <c r="P413" s="23">
        <v>600</v>
      </c>
      <c r="Q413" s="26">
        <f t="shared" si="171"/>
        <v>1931.76</v>
      </c>
      <c r="R413" s="27"/>
      <c r="S413" s="27"/>
      <c r="T413" s="28">
        <f t="shared" si="172"/>
        <v>11018</v>
      </c>
      <c r="U413" s="26"/>
    </row>
    <row r="414" spans="1:21">
      <c r="A414" s="14">
        <v>3</v>
      </c>
      <c r="B414" s="14">
        <v>2</v>
      </c>
      <c r="C414" s="14">
        <v>8</v>
      </c>
      <c r="D414" s="14">
        <v>3</v>
      </c>
      <c r="E414" s="14" t="s">
        <v>792</v>
      </c>
      <c r="F414" s="14">
        <v>8</v>
      </c>
      <c r="G414" s="14" t="s">
        <v>793</v>
      </c>
      <c r="H414" s="29" t="s">
        <v>794</v>
      </c>
      <c r="I414" s="18">
        <v>130</v>
      </c>
      <c r="J414" s="19">
        <v>129.77</v>
      </c>
      <c r="K414" s="20">
        <f t="shared" si="168"/>
        <v>1354.8</v>
      </c>
      <c r="L414" s="21">
        <f t="shared" ref="L414:L419" si="182">ROUND(J414*0.3,2)*12</f>
        <v>467.16</v>
      </c>
      <c r="M414" s="21">
        <v>30</v>
      </c>
      <c r="N414" s="21">
        <f t="shared" si="179"/>
        <v>93.48</v>
      </c>
      <c r="O414" s="22">
        <f t="shared" si="170"/>
        <v>1945.44</v>
      </c>
      <c r="P414" s="23"/>
      <c r="Q414" s="26">
        <f t="shared" si="171"/>
        <v>1945.44</v>
      </c>
      <c r="R414" s="27">
        <f>J414+J415+J416-300</f>
        <v>0.139999999999986</v>
      </c>
      <c r="S414" s="27">
        <f>ROUND(R414*8053,2)</f>
        <v>1127.42</v>
      </c>
      <c r="T414" s="28">
        <f t="shared" si="172"/>
        <v>16870</v>
      </c>
      <c r="U414" s="26">
        <f>Q414+Q415+Q416+S414+T414+T415+T416</f>
        <v>45865.46</v>
      </c>
    </row>
    <row r="415" spans="1:21">
      <c r="A415" s="14">
        <v>3</v>
      </c>
      <c r="B415" s="14">
        <v>2</v>
      </c>
      <c r="C415" s="14">
        <v>8</v>
      </c>
      <c r="D415" s="14">
        <v>2</v>
      </c>
      <c r="E415" s="14" t="str">
        <f t="shared" si="181"/>
        <v>宅142</v>
      </c>
      <c r="F415" s="14">
        <v>8</v>
      </c>
      <c r="G415" s="14" t="s">
        <v>795</v>
      </c>
      <c r="H415" s="29" t="s">
        <v>796</v>
      </c>
      <c r="I415" s="18">
        <v>85</v>
      </c>
      <c r="J415" s="19">
        <v>86.04</v>
      </c>
      <c r="K415" s="20">
        <f t="shared" si="168"/>
        <v>898.2</v>
      </c>
      <c r="L415" s="21">
        <f t="shared" si="182"/>
        <v>309.72</v>
      </c>
      <c r="M415" s="21">
        <v>30</v>
      </c>
      <c r="N415" s="21">
        <f t="shared" si="179"/>
        <v>61.92</v>
      </c>
      <c r="O415" s="22">
        <f t="shared" si="170"/>
        <v>1299.84</v>
      </c>
      <c r="P415" s="23">
        <v>600</v>
      </c>
      <c r="Q415" s="26">
        <f t="shared" si="171"/>
        <v>1899.84</v>
      </c>
      <c r="R415" s="27"/>
      <c r="S415" s="27"/>
      <c r="T415" s="28">
        <f t="shared" si="172"/>
        <v>11185</v>
      </c>
      <c r="U415" s="26"/>
    </row>
    <row r="416" spans="1:21">
      <c r="A416" s="14">
        <v>3</v>
      </c>
      <c r="B416" s="14">
        <v>2</v>
      </c>
      <c r="C416" s="14">
        <v>8</v>
      </c>
      <c r="D416" s="14">
        <v>1</v>
      </c>
      <c r="E416" s="14" t="str">
        <f t="shared" si="181"/>
        <v>宅142</v>
      </c>
      <c r="F416" s="14">
        <v>8</v>
      </c>
      <c r="G416" s="14" t="s">
        <v>797</v>
      </c>
      <c r="H416" s="29" t="s">
        <v>796</v>
      </c>
      <c r="I416" s="18">
        <v>85</v>
      </c>
      <c r="J416" s="19">
        <v>84.33</v>
      </c>
      <c r="K416" s="20">
        <f t="shared" si="168"/>
        <v>880.44</v>
      </c>
      <c r="L416" s="21">
        <f t="shared" si="182"/>
        <v>303.6</v>
      </c>
      <c r="M416" s="21">
        <v>30</v>
      </c>
      <c r="N416" s="21">
        <f t="shared" si="179"/>
        <v>60.72</v>
      </c>
      <c r="O416" s="22">
        <f t="shared" si="170"/>
        <v>1274.76</v>
      </c>
      <c r="P416" s="23">
        <v>600</v>
      </c>
      <c r="Q416" s="26">
        <f t="shared" si="171"/>
        <v>1874.76</v>
      </c>
      <c r="R416" s="27"/>
      <c r="S416" s="27"/>
      <c r="T416" s="28">
        <f t="shared" si="172"/>
        <v>10963</v>
      </c>
      <c r="U416" s="26"/>
    </row>
    <row r="417" spans="1:21">
      <c r="A417" s="14">
        <v>4</v>
      </c>
      <c r="B417" s="14">
        <v>2</v>
      </c>
      <c r="C417" s="14">
        <v>4</v>
      </c>
      <c r="D417" s="14">
        <v>3</v>
      </c>
      <c r="E417" s="14" t="s">
        <v>798</v>
      </c>
      <c r="F417" s="14">
        <v>4</v>
      </c>
      <c r="G417" s="14" t="s">
        <v>799</v>
      </c>
      <c r="H417" s="29" t="s">
        <v>800</v>
      </c>
      <c r="I417" s="18">
        <v>130</v>
      </c>
      <c r="J417" s="19">
        <v>130.92</v>
      </c>
      <c r="K417" s="20">
        <f t="shared" si="168"/>
        <v>1366.8</v>
      </c>
      <c r="L417" s="21">
        <f t="shared" si="182"/>
        <v>471.36</v>
      </c>
      <c r="M417" s="21">
        <v>30</v>
      </c>
      <c r="N417" s="21">
        <f t="shared" si="179"/>
        <v>94.32</v>
      </c>
      <c r="O417" s="22">
        <f t="shared" si="170"/>
        <v>1962.48</v>
      </c>
      <c r="P417" s="23"/>
      <c r="Q417" s="26">
        <f t="shared" si="171"/>
        <v>1962.48</v>
      </c>
      <c r="R417" s="27">
        <f>J417+J418+J419-300</f>
        <v>2.79999999999995</v>
      </c>
      <c r="S417" s="27">
        <f>ROUND(R417*8053,2)</f>
        <v>22548.4</v>
      </c>
      <c r="T417" s="28">
        <f t="shared" si="172"/>
        <v>17020</v>
      </c>
      <c r="U417" s="26">
        <f>Q417+Q418+Q419+S417+T417+T418+T419</f>
        <v>67671.68</v>
      </c>
    </row>
    <row r="418" spans="1:21">
      <c r="A418" s="14">
        <v>4</v>
      </c>
      <c r="B418" s="14">
        <v>2</v>
      </c>
      <c r="C418" s="14">
        <v>4</v>
      </c>
      <c r="D418" s="14">
        <v>2</v>
      </c>
      <c r="E418" s="14" t="str">
        <f t="shared" ref="E418:E422" si="183">E417</f>
        <v>宅143</v>
      </c>
      <c r="F418" s="14">
        <v>4</v>
      </c>
      <c r="G418" s="14" t="s">
        <v>801</v>
      </c>
      <c r="H418" s="29" t="s">
        <v>802</v>
      </c>
      <c r="I418" s="18">
        <v>85</v>
      </c>
      <c r="J418" s="19">
        <v>86.81</v>
      </c>
      <c r="K418" s="20">
        <f t="shared" si="168"/>
        <v>906.24</v>
      </c>
      <c r="L418" s="21">
        <f t="shared" si="182"/>
        <v>312.48</v>
      </c>
      <c r="M418" s="21">
        <v>30</v>
      </c>
      <c r="N418" s="21">
        <f t="shared" si="179"/>
        <v>62.52</v>
      </c>
      <c r="O418" s="22">
        <f t="shared" si="170"/>
        <v>1311.24</v>
      </c>
      <c r="P418" s="23">
        <v>600</v>
      </c>
      <c r="Q418" s="26">
        <f t="shared" si="171"/>
        <v>1911.24</v>
      </c>
      <c r="R418" s="27"/>
      <c r="S418" s="27"/>
      <c r="T418" s="28">
        <f t="shared" si="172"/>
        <v>11285</v>
      </c>
      <c r="U418" s="26"/>
    </row>
    <row r="419" spans="1:21">
      <c r="A419" s="14">
        <v>4</v>
      </c>
      <c r="B419" s="14">
        <v>2</v>
      </c>
      <c r="C419" s="14">
        <v>4</v>
      </c>
      <c r="D419" s="14">
        <v>1</v>
      </c>
      <c r="E419" s="14" t="str">
        <f t="shared" si="183"/>
        <v>宅143</v>
      </c>
      <c r="F419" s="14">
        <v>4</v>
      </c>
      <c r="G419" s="14" t="s">
        <v>803</v>
      </c>
      <c r="H419" s="29" t="s">
        <v>804</v>
      </c>
      <c r="I419" s="18">
        <v>85</v>
      </c>
      <c r="J419" s="19">
        <v>85.07</v>
      </c>
      <c r="K419" s="20">
        <f t="shared" si="168"/>
        <v>888.12</v>
      </c>
      <c r="L419" s="21">
        <f t="shared" si="182"/>
        <v>306.24</v>
      </c>
      <c r="M419" s="21">
        <v>30</v>
      </c>
      <c r="N419" s="21">
        <f t="shared" si="179"/>
        <v>61.2</v>
      </c>
      <c r="O419" s="22">
        <f t="shared" si="170"/>
        <v>1285.56</v>
      </c>
      <c r="P419" s="23">
        <v>600</v>
      </c>
      <c r="Q419" s="26">
        <f t="shared" si="171"/>
        <v>1885.56</v>
      </c>
      <c r="R419" s="27"/>
      <c r="S419" s="27"/>
      <c r="T419" s="28">
        <f t="shared" si="172"/>
        <v>11059</v>
      </c>
      <c r="U419" s="26"/>
    </row>
    <row r="420" spans="1:21">
      <c r="A420" s="14">
        <v>2</v>
      </c>
      <c r="B420" s="14">
        <v>2</v>
      </c>
      <c r="C420" s="14">
        <v>19</v>
      </c>
      <c r="D420" s="14">
        <v>3</v>
      </c>
      <c r="E420" s="14" t="s">
        <v>805</v>
      </c>
      <c r="F420" s="14">
        <v>19</v>
      </c>
      <c r="G420" s="14" t="s">
        <v>806</v>
      </c>
      <c r="H420" s="29" t="s">
        <v>807</v>
      </c>
      <c r="I420" s="18">
        <v>130</v>
      </c>
      <c r="J420" s="19">
        <v>131.09</v>
      </c>
      <c r="K420" s="20">
        <f t="shared" si="168"/>
        <v>1368.6</v>
      </c>
      <c r="L420" s="21">
        <f t="shared" ref="L420:L422" si="184">ROUND(J420*0.35,2)*12</f>
        <v>550.56</v>
      </c>
      <c r="M420" s="21">
        <v>30</v>
      </c>
      <c r="N420" s="21">
        <f t="shared" si="179"/>
        <v>94.44</v>
      </c>
      <c r="O420" s="22">
        <f t="shared" si="170"/>
        <v>2043.6</v>
      </c>
      <c r="P420" s="23"/>
      <c r="Q420" s="26">
        <f t="shared" si="171"/>
        <v>2043.6</v>
      </c>
      <c r="R420" s="27">
        <f>J420+J421+J422-300</f>
        <v>3.19</v>
      </c>
      <c r="S420" s="27">
        <f>ROUND(R420*8053,2)</f>
        <v>25689.07</v>
      </c>
      <c r="T420" s="28">
        <f t="shared" si="172"/>
        <v>17042</v>
      </c>
      <c r="U420" s="26">
        <f>Q420+Q421+Q422+S420+T420+T421+T422</f>
        <v>71051.15</v>
      </c>
    </row>
    <row r="421" spans="1:21">
      <c r="A421" s="14">
        <v>2</v>
      </c>
      <c r="B421" s="14">
        <v>2</v>
      </c>
      <c r="C421" s="14">
        <v>19</v>
      </c>
      <c r="D421" s="14">
        <v>2</v>
      </c>
      <c r="E421" s="14" t="str">
        <f t="shared" si="183"/>
        <v>宅144</v>
      </c>
      <c r="F421" s="14">
        <v>19</v>
      </c>
      <c r="G421" s="14" t="s">
        <v>808</v>
      </c>
      <c r="H421" s="29" t="s">
        <v>807</v>
      </c>
      <c r="I421" s="18">
        <v>85</v>
      </c>
      <c r="J421" s="19">
        <v>86.92</v>
      </c>
      <c r="K421" s="20">
        <f t="shared" si="168"/>
        <v>907.44</v>
      </c>
      <c r="L421" s="21">
        <f t="shared" si="184"/>
        <v>365.04</v>
      </c>
      <c r="M421" s="21">
        <v>30</v>
      </c>
      <c r="N421" s="21">
        <f t="shared" si="179"/>
        <v>62.64</v>
      </c>
      <c r="O421" s="22">
        <f t="shared" si="170"/>
        <v>1365.12</v>
      </c>
      <c r="P421" s="23">
        <v>600</v>
      </c>
      <c r="Q421" s="26">
        <f t="shared" si="171"/>
        <v>1965.12</v>
      </c>
      <c r="R421" s="27"/>
      <c r="S421" s="27"/>
      <c r="T421" s="28">
        <f t="shared" si="172"/>
        <v>11300</v>
      </c>
      <c r="U421" s="26"/>
    </row>
    <row r="422" spans="1:21">
      <c r="A422" s="14">
        <v>2</v>
      </c>
      <c r="B422" s="14">
        <v>2</v>
      </c>
      <c r="C422" s="14">
        <v>19</v>
      </c>
      <c r="D422" s="14">
        <v>1</v>
      </c>
      <c r="E422" s="14" t="str">
        <f t="shared" si="183"/>
        <v>宅144</v>
      </c>
      <c r="F422" s="14">
        <v>19</v>
      </c>
      <c r="G422" s="14" t="s">
        <v>809</v>
      </c>
      <c r="H422" s="29" t="s">
        <v>807</v>
      </c>
      <c r="I422" s="18">
        <v>85</v>
      </c>
      <c r="J422" s="19">
        <v>85.18</v>
      </c>
      <c r="K422" s="20">
        <f t="shared" si="168"/>
        <v>889.32</v>
      </c>
      <c r="L422" s="21">
        <f t="shared" si="184"/>
        <v>357.72</v>
      </c>
      <c r="M422" s="21">
        <v>30</v>
      </c>
      <c r="N422" s="21">
        <f t="shared" si="179"/>
        <v>61.32</v>
      </c>
      <c r="O422" s="22">
        <f t="shared" si="170"/>
        <v>1338.36</v>
      </c>
      <c r="P422" s="23">
        <v>600</v>
      </c>
      <c r="Q422" s="26">
        <f t="shared" si="171"/>
        <v>1938.36</v>
      </c>
      <c r="R422" s="27"/>
      <c r="S422" s="27"/>
      <c r="T422" s="28">
        <f t="shared" si="172"/>
        <v>11073</v>
      </c>
      <c r="U422" s="26"/>
    </row>
    <row r="423" spans="1:21">
      <c r="A423" s="14">
        <v>3</v>
      </c>
      <c r="B423" s="14">
        <v>1</v>
      </c>
      <c r="C423" s="14">
        <v>5</v>
      </c>
      <c r="D423" s="14">
        <v>1</v>
      </c>
      <c r="E423" s="14" t="s">
        <v>810</v>
      </c>
      <c r="F423" s="14">
        <v>5</v>
      </c>
      <c r="G423" s="14" t="s">
        <v>811</v>
      </c>
      <c r="H423" s="29" t="s">
        <v>812</v>
      </c>
      <c r="I423" s="18">
        <v>130</v>
      </c>
      <c r="J423" s="19">
        <v>129.77</v>
      </c>
      <c r="K423" s="20">
        <f t="shared" si="168"/>
        <v>1354.8</v>
      </c>
      <c r="L423" s="21">
        <f t="shared" ref="L423:L425" si="185">ROUND(J423*0.3,2)*12</f>
        <v>467.16</v>
      </c>
      <c r="M423" s="21">
        <v>30</v>
      </c>
      <c r="N423" s="21">
        <f t="shared" si="179"/>
        <v>93.48</v>
      </c>
      <c r="O423" s="22">
        <f t="shared" si="170"/>
        <v>1945.44</v>
      </c>
      <c r="P423" s="23"/>
      <c r="Q423" s="26">
        <f t="shared" si="171"/>
        <v>1945.44</v>
      </c>
      <c r="R423" s="27">
        <f>J423+J424+J425-300</f>
        <v>0.139999999999986</v>
      </c>
      <c r="S423" s="27">
        <f>ROUND(R423*8053,2)</f>
        <v>1127.42</v>
      </c>
      <c r="T423" s="28">
        <f t="shared" si="172"/>
        <v>16870</v>
      </c>
      <c r="U423" s="26">
        <f>Q423+Q424+Q425+S423+T423+T424+T425</f>
        <v>45865.46</v>
      </c>
    </row>
    <row r="424" spans="1:21">
      <c r="A424" s="14">
        <v>3</v>
      </c>
      <c r="B424" s="14">
        <v>1</v>
      </c>
      <c r="C424" s="14">
        <v>5</v>
      </c>
      <c r="D424" s="14">
        <v>2</v>
      </c>
      <c r="E424" s="14" t="str">
        <f t="shared" ref="E424:E428" si="186">E423</f>
        <v>宅145</v>
      </c>
      <c r="F424" s="14">
        <v>5</v>
      </c>
      <c r="G424" s="14" t="s">
        <v>813</v>
      </c>
      <c r="H424" s="29" t="s">
        <v>814</v>
      </c>
      <c r="I424" s="18">
        <v>85</v>
      </c>
      <c r="J424" s="19">
        <v>86.04</v>
      </c>
      <c r="K424" s="20">
        <f t="shared" si="168"/>
        <v>898.2</v>
      </c>
      <c r="L424" s="21">
        <f t="shared" si="185"/>
        <v>309.72</v>
      </c>
      <c r="M424" s="21">
        <v>30</v>
      </c>
      <c r="N424" s="21">
        <f t="shared" si="179"/>
        <v>61.92</v>
      </c>
      <c r="O424" s="22">
        <f t="shared" si="170"/>
        <v>1299.84</v>
      </c>
      <c r="P424" s="23">
        <v>600</v>
      </c>
      <c r="Q424" s="26">
        <f t="shared" si="171"/>
        <v>1899.84</v>
      </c>
      <c r="R424" s="27"/>
      <c r="S424" s="27"/>
      <c r="T424" s="28">
        <f t="shared" si="172"/>
        <v>11185</v>
      </c>
      <c r="U424" s="26"/>
    </row>
    <row r="425" spans="1:21">
      <c r="A425" s="14">
        <v>3</v>
      </c>
      <c r="B425" s="14">
        <v>1</v>
      </c>
      <c r="C425" s="14">
        <v>5</v>
      </c>
      <c r="D425" s="14">
        <v>3</v>
      </c>
      <c r="E425" s="14" t="str">
        <f t="shared" si="186"/>
        <v>宅145</v>
      </c>
      <c r="F425" s="14">
        <v>5</v>
      </c>
      <c r="G425" s="14" t="s">
        <v>815</v>
      </c>
      <c r="H425" s="29" t="s">
        <v>814</v>
      </c>
      <c r="I425" s="18">
        <v>85</v>
      </c>
      <c r="J425" s="19">
        <v>84.33</v>
      </c>
      <c r="K425" s="20">
        <f t="shared" si="168"/>
        <v>880.44</v>
      </c>
      <c r="L425" s="21">
        <f t="shared" si="185"/>
        <v>303.6</v>
      </c>
      <c r="M425" s="21">
        <v>30</v>
      </c>
      <c r="N425" s="21">
        <f t="shared" si="179"/>
        <v>60.72</v>
      </c>
      <c r="O425" s="22">
        <f t="shared" si="170"/>
        <v>1274.76</v>
      </c>
      <c r="P425" s="23">
        <v>600</v>
      </c>
      <c r="Q425" s="26">
        <f t="shared" si="171"/>
        <v>1874.76</v>
      </c>
      <c r="R425" s="27"/>
      <c r="S425" s="27"/>
      <c r="T425" s="28">
        <f t="shared" si="172"/>
        <v>10963</v>
      </c>
      <c r="U425" s="26"/>
    </row>
    <row r="426" spans="1:21">
      <c r="A426" s="14">
        <v>2</v>
      </c>
      <c r="B426" s="14">
        <v>1</v>
      </c>
      <c r="C426" s="14">
        <v>15</v>
      </c>
      <c r="D426" s="14">
        <v>1</v>
      </c>
      <c r="E426" s="14" t="s">
        <v>816</v>
      </c>
      <c r="F426" s="14">
        <v>15</v>
      </c>
      <c r="G426" s="14" t="s">
        <v>817</v>
      </c>
      <c r="H426" s="29" t="s">
        <v>818</v>
      </c>
      <c r="I426" s="18">
        <v>130</v>
      </c>
      <c r="J426" s="19">
        <v>131.09</v>
      </c>
      <c r="K426" s="20">
        <f t="shared" si="168"/>
        <v>1368.6</v>
      </c>
      <c r="L426" s="21">
        <f t="shared" ref="L426:L431" si="187">ROUND(J426*0.35,2)*12</f>
        <v>550.56</v>
      </c>
      <c r="M426" s="21">
        <v>30</v>
      </c>
      <c r="N426" s="21">
        <f t="shared" si="179"/>
        <v>94.44</v>
      </c>
      <c r="O426" s="22">
        <f t="shared" si="170"/>
        <v>2043.6</v>
      </c>
      <c r="P426" s="23"/>
      <c r="Q426" s="26">
        <f t="shared" si="171"/>
        <v>2043.6</v>
      </c>
      <c r="R426" s="27">
        <f>J426+J427+J428-300</f>
        <v>3.19</v>
      </c>
      <c r="S426" s="27">
        <f>ROUND(R426*8053,2)</f>
        <v>25689.07</v>
      </c>
      <c r="T426" s="28">
        <f t="shared" si="172"/>
        <v>17042</v>
      </c>
      <c r="U426" s="26">
        <f>Q426+Q427+Q428+S426+T426+T427+T428</f>
        <v>71051.15</v>
      </c>
    </row>
    <row r="427" spans="1:21">
      <c r="A427" s="14">
        <v>2</v>
      </c>
      <c r="B427" s="14">
        <v>1</v>
      </c>
      <c r="C427" s="14">
        <v>15</v>
      </c>
      <c r="D427" s="14">
        <v>2</v>
      </c>
      <c r="E427" s="14" t="str">
        <f t="shared" si="186"/>
        <v>宅146</v>
      </c>
      <c r="F427" s="14">
        <v>15</v>
      </c>
      <c r="G427" s="14" t="s">
        <v>819</v>
      </c>
      <c r="H427" s="29" t="s">
        <v>818</v>
      </c>
      <c r="I427" s="18">
        <v>85</v>
      </c>
      <c r="J427" s="19">
        <v>86.92</v>
      </c>
      <c r="K427" s="20">
        <f t="shared" si="168"/>
        <v>907.44</v>
      </c>
      <c r="L427" s="21">
        <f t="shared" si="187"/>
        <v>365.04</v>
      </c>
      <c r="M427" s="21">
        <v>30</v>
      </c>
      <c r="N427" s="21">
        <f t="shared" si="179"/>
        <v>62.64</v>
      </c>
      <c r="O427" s="22">
        <f t="shared" si="170"/>
        <v>1365.12</v>
      </c>
      <c r="P427" s="23">
        <v>600</v>
      </c>
      <c r="Q427" s="26">
        <f t="shared" si="171"/>
        <v>1965.12</v>
      </c>
      <c r="R427" s="27"/>
      <c r="S427" s="27"/>
      <c r="T427" s="28">
        <f t="shared" si="172"/>
        <v>11300</v>
      </c>
      <c r="U427" s="26"/>
    </row>
    <row r="428" spans="1:21">
      <c r="A428" s="14">
        <v>2</v>
      </c>
      <c r="B428" s="14">
        <v>1</v>
      </c>
      <c r="C428" s="14">
        <v>15</v>
      </c>
      <c r="D428" s="14">
        <v>3</v>
      </c>
      <c r="E428" s="14" t="str">
        <f t="shared" si="186"/>
        <v>宅146</v>
      </c>
      <c r="F428" s="14">
        <v>15</v>
      </c>
      <c r="G428" s="14" t="s">
        <v>820</v>
      </c>
      <c r="H428" s="29" t="s">
        <v>821</v>
      </c>
      <c r="I428" s="18">
        <v>85</v>
      </c>
      <c r="J428" s="19">
        <v>85.18</v>
      </c>
      <c r="K428" s="20">
        <f t="shared" si="168"/>
        <v>889.32</v>
      </c>
      <c r="L428" s="21">
        <f t="shared" si="187"/>
        <v>357.72</v>
      </c>
      <c r="M428" s="21">
        <v>30</v>
      </c>
      <c r="N428" s="21">
        <f t="shared" si="179"/>
        <v>61.32</v>
      </c>
      <c r="O428" s="22">
        <f t="shared" si="170"/>
        <v>1338.36</v>
      </c>
      <c r="P428" s="23">
        <v>600</v>
      </c>
      <c r="Q428" s="26">
        <f t="shared" si="171"/>
        <v>1938.36</v>
      </c>
      <c r="R428" s="27"/>
      <c r="S428" s="27"/>
      <c r="T428" s="28">
        <f t="shared" si="172"/>
        <v>11073</v>
      </c>
      <c r="U428" s="26"/>
    </row>
    <row r="429" spans="1:21">
      <c r="A429" s="14">
        <v>6</v>
      </c>
      <c r="B429" s="14">
        <v>2</v>
      </c>
      <c r="C429" s="14">
        <v>18</v>
      </c>
      <c r="D429" s="14">
        <v>3</v>
      </c>
      <c r="E429" s="14" t="s">
        <v>822</v>
      </c>
      <c r="F429" s="14">
        <v>18</v>
      </c>
      <c r="G429" s="14" t="s">
        <v>823</v>
      </c>
      <c r="H429" s="29" t="s">
        <v>824</v>
      </c>
      <c r="I429" s="18">
        <v>130</v>
      </c>
      <c r="J429" s="19">
        <v>130.42</v>
      </c>
      <c r="K429" s="20">
        <f t="shared" si="168"/>
        <v>1361.64</v>
      </c>
      <c r="L429" s="21">
        <f t="shared" si="187"/>
        <v>547.8</v>
      </c>
      <c r="M429" s="21">
        <v>30</v>
      </c>
      <c r="N429" s="21">
        <f t="shared" si="179"/>
        <v>93.96</v>
      </c>
      <c r="O429" s="22">
        <f t="shared" si="170"/>
        <v>2033.4</v>
      </c>
      <c r="P429" s="23"/>
      <c r="Q429" s="26">
        <f t="shared" si="171"/>
        <v>2033.4</v>
      </c>
      <c r="R429" s="27">
        <f>J429+J430+J431-300</f>
        <v>1.63999999999999</v>
      </c>
      <c r="S429" s="27">
        <f>ROUND(R429*8053,2)</f>
        <v>13206.92</v>
      </c>
      <c r="T429" s="28">
        <f t="shared" si="172"/>
        <v>16955</v>
      </c>
      <c r="U429" s="26">
        <f>Q429+Q430+Q431+S429+T429+T430+T431</f>
        <v>58344.24</v>
      </c>
    </row>
    <row r="430" spans="1:21">
      <c r="A430" s="14">
        <v>6</v>
      </c>
      <c r="B430" s="14">
        <v>2</v>
      </c>
      <c r="C430" s="14">
        <v>18</v>
      </c>
      <c r="D430" s="14">
        <v>2</v>
      </c>
      <c r="E430" s="14" t="str">
        <f t="shared" ref="E430:E434" si="188">E429</f>
        <v>宅147</v>
      </c>
      <c r="F430" s="14">
        <v>18</v>
      </c>
      <c r="G430" s="14" t="s">
        <v>825</v>
      </c>
      <c r="H430" s="29" t="s">
        <v>824</v>
      </c>
      <c r="I430" s="18">
        <v>85</v>
      </c>
      <c r="J430" s="19">
        <v>86.47</v>
      </c>
      <c r="K430" s="20">
        <f t="shared" si="168"/>
        <v>902.76</v>
      </c>
      <c r="L430" s="21">
        <f t="shared" si="187"/>
        <v>363.12</v>
      </c>
      <c r="M430" s="21">
        <v>30</v>
      </c>
      <c r="N430" s="21">
        <f t="shared" si="179"/>
        <v>62.28</v>
      </c>
      <c r="O430" s="22">
        <f t="shared" si="170"/>
        <v>1358.16</v>
      </c>
      <c r="P430" s="23">
        <v>600</v>
      </c>
      <c r="Q430" s="26">
        <f t="shared" si="171"/>
        <v>1958.16</v>
      </c>
      <c r="R430" s="27"/>
      <c r="S430" s="27"/>
      <c r="T430" s="28">
        <f t="shared" si="172"/>
        <v>11241</v>
      </c>
      <c r="U430" s="26"/>
    </row>
    <row r="431" spans="1:21">
      <c r="A431" s="14">
        <v>6</v>
      </c>
      <c r="B431" s="14">
        <v>2</v>
      </c>
      <c r="C431" s="14">
        <v>18</v>
      </c>
      <c r="D431" s="14">
        <v>1</v>
      </c>
      <c r="E431" s="14" t="str">
        <f t="shared" si="188"/>
        <v>宅147</v>
      </c>
      <c r="F431" s="14">
        <v>18</v>
      </c>
      <c r="G431" s="14" t="s">
        <v>826</v>
      </c>
      <c r="H431" s="29" t="s">
        <v>827</v>
      </c>
      <c r="I431" s="18">
        <v>85</v>
      </c>
      <c r="J431" s="19">
        <v>84.75</v>
      </c>
      <c r="K431" s="20">
        <f t="shared" si="168"/>
        <v>884.76</v>
      </c>
      <c r="L431" s="21">
        <f t="shared" si="187"/>
        <v>355.92</v>
      </c>
      <c r="M431" s="21">
        <v>30</v>
      </c>
      <c r="N431" s="21">
        <f t="shared" si="179"/>
        <v>61.08</v>
      </c>
      <c r="O431" s="22">
        <f t="shared" si="170"/>
        <v>1331.76</v>
      </c>
      <c r="P431" s="23">
        <v>600</v>
      </c>
      <c r="Q431" s="26">
        <f t="shared" si="171"/>
        <v>1931.76</v>
      </c>
      <c r="R431" s="27"/>
      <c r="S431" s="27"/>
      <c r="T431" s="28">
        <f t="shared" si="172"/>
        <v>11018</v>
      </c>
      <c r="U431" s="26"/>
    </row>
    <row r="432" spans="1:21">
      <c r="A432" s="14">
        <v>4</v>
      </c>
      <c r="B432" s="14">
        <v>2</v>
      </c>
      <c r="C432" s="14">
        <v>3</v>
      </c>
      <c r="D432" s="14">
        <v>3</v>
      </c>
      <c r="E432" s="14" t="s">
        <v>828</v>
      </c>
      <c r="F432" s="14">
        <v>3</v>
      </c>
      <c r="G432" s="14" t="s">
        <v>829</v>
      </c>
      <c r="H432" s="29" t="s">
        <v>830</v>
      </c>
      <c r="I432" s="18">
        <v>130</v>
      </c>
      <c r="J432" s="19">
        <v>130.92</v>
      </c>
      <c r="K432" s="20">
        <f t="shared" si="168"/>
        <v>1366.8</v>
      </c>
      <c r="L432" s="21">
        <f t="shared" ref="L432:L437" si="189">ROUND(J432*0.3,2)*12</f>
        <v>471.36</v>
      </c>
      <c r="M432" s="21">
        <v>30</v>
      </c>
      <c r="N432" s="21">
        <f t="shared" si="179"/>
        <v>94.32</v>
      </c>
      <c r="O432" s="22">
        <f t="shared" si="170"/>
        <v>1962.48</v>
      </c>
      <c r="P432" s="23"/>
      <c r="Q432" s="26">
        <f t="shared" si="171"/>
        <v>1962.48</v>
      </c>
      <c r="R432" s="27">
        <f>J432+J433+J434-300</f>
        <v>2.79999999999995</v>
      </c>
      <c r="S432" s="27">
        <f>ROUND(R432*8053,2)</f>
        <v>22548.4</v>
      </c>
      <c r="T432" s="28">
        <f t="shared" si="172"/>
        <v>17020</v>
      </c>
      <c r="U432" s="26">
        <f>Q432+Q433+Q434+S432+T432+T433+T434</f>
        <v>67671.68</v>
      </c>
    </row>
    <row r="433" spans="1:21">
      <c r="A433" s="14">
        <v>4</v>
      </c>
      <c r="B433" s="14">
        <v>2</v>
      </c>
      <c r="C433" s="14">
        <v>3</v>
      </c>
      <c r="D433" s="14">
        <v>2</v>
      </c>
      <c r="E433" s="14" t="str">
        <f t="shared" si="188"/>
        <v>宅148</v>
      </c>
      <c r="F433" s="14">
        <v>3</v>
      </c>
      <c r="G433" s="14" t="s">
        <v>831</v>
      </c>
      <c r="H433" s="29" t="s">
        <v>830</v>
      </c>
      <c r="I433" s="18">
        <v>85</v>
      </c>
      <c r="J433" s="19">
        <v>86.81</v>
      </c>
      <c r="K433" s="20">
        <f t="shared" si="168"/>
        <v>906.24</v>
      </c>
      <c r="L433" s="21">
        <f t="shared" si="189"/>
        <v>312.48</v>
      </c>
      <c r="M433" s="21">
        <v>30</v>
      </c>
      <c r="N433" s="21">
        <f t="shared" si="179"/>
        <v>62.52</v>
      </c>
      <c r="O433" s="22">
        <f t="shared" si="170"/>
        <v>1311.24</v>
      </c>
      <c r="P433" s="23">
        <v>600</v>
      </c>
      <c r="Q433" s="26">
        <f t="shared" si="171"/>
        <v>1911.24</v>
      </c>
      <c r="R433" s="27"/>
      <c r="S433" s="27"/>
      <c r="T433" s="28">
        <f t="shared" si="172"/>
        <v>11285</v>
      </c>
      <c r="U433" s="26"/>
    </row>
    <row r="434" spans="1:21">
      <c r="A434" s="14">
        <v>4</v>
      </c>
      <c r="B434" s="14">
        <v>2</v>
      </c>
      <c r="C434" s="14">
        <v>3</v>
      </c>
      <c r="D434" s="14">
        <v>1</v>
      </c>
      <c r="E434" s="14" t="str">
        <f t="shared" si="188"/>
        <v>宅148</v>
      </c>
      <c r="F434" s="14">
        <v>3</v>
      </c>
      <c r="G434" s="14" t="s">
        <v>832</v>
      </c>
      <c r="H434" s="29" t="s">
        <v>833</v>
      </c>
      <c r="I434" s="18">
        <v>85</v>
      </c>
      <c r="J434" s="19">
        <v>85.07</v>
      </c>
      <c r="K434" s="20">
        <f t="shared" si="168"/>
        <v>888.12</v>
      </c>
      <c r="L434" s="21">
        <f t="shared" si="189"/>
        <v>306.24</v>
      </c>
      <c r="M434" s="21">
        <v>30</v>
      </c>
      <c r="N434" s="21">
        <f t="shared" si="179"/>
        <v>61.2</v>
      </c>
      <c r="O434" s="22">
        <f t="shared" si="170"/>
        <v>1285.56</v>
      </c>
      <c r="P434" s="23">
        <v>600</v>
      </c>
      <c r="Q434" s="26">
        <f t="shared" si="171"/>
        <v>1885.56</v>
      </c>
      <c r="R434" s="27"/>
      <c r="S434" s="27"/>
      <c r="T434" s="28">
        <f t="shared" si="172"/>
        <v>11059</v>
      </c>
      <c r="U434" s="26"/>
    </row>
    <row r="435" spans="1:21">
      <c r="A435" s="14">
        <v>4</v>
      </c>
      <c r="B435" s="14">
        <v>1</v>
      </c>
      <c r="C435" s="14">
        <v>5</v>
      </c>
      <c r="D435" s="14">
        <v>1</v>
      </c>
      <c r="E435" s="14" t="s">
        <v>834</v>
      </c>
      <c r="F435" s="14">
        <v>5</v>
      </c>
      <c r="G435" s="14" t="s">
        <v>835</v>
      </c>
      <c r="H435" s="29" t="s">
        <v>836</v>
      </c>
      <c r="I435" s="18">
        <v>130</v>
      </c>
      <c r="J435" s="19">
        <v>130.92</v>
      </c>
      <c r="K435" s="20">
        <f t="shared" si="168"/>
        <v>1366.8</v>
      </c>
      <c r="L435" s="21">
        <f t="shared" si="189"/>
        <v>471.36</v>
      </c>
      <c r="M435" s="21">
        <v>30</v>
      </c>
      <c r="N435" s="21">
        <f t="shared" si="179"/>
        <v>94.32</v>
      </c>
      <c r="O435" s="22">
        <f t="shared" si="170"/>
        <v>1962.48</v>
      </c>
      <c r="P435" s="23"/>
      <c r="Q435" s="26">
        <f t="shared" si="171"/>
        <v>1962.48</v>
      </c>
      <c r="R435" s="27">
        <f>J435+J436+J437-300</f>
        <v>2.87</v>
      </c>
      <c r="S435" s="27">
        <f>ROUND(R435*8053,2)</f>
        <v>23112.11</v>
      </c>
      <c r="T435" s="28">
        <f t="shared" si="172"/>
        <v>17020</v>
      </c>
      <c r="U435" s="26">
        <f>Q435+Q436+Q437+S435+T435+T436+T437</f>
        <v>68245.59</v>
      </c>
    </row>
    <row r="436" spans="1:21">
      <c r="A436" s="14">
        <v>5</v>
      </c>
      <c r="B436" s="14">
        <v>1</v>
      </c>
      <c r="C436" s="14">
        <v>6</v>
      </c>
      <c r="D436" s="14">
        <v>2</v>
      </c>
      <c r="E436" s="14" t="str">
        <f t="shared" ref="E436:E440" si="190">E435</f>
        <v>宅149</v>
      </c>
      <c r="F436" s="14">
        <v>6</v>
      </c>
      <c r="G436" s="14" t="s">
        <v>837</v>
      </c>
      <c r="H436" s="29" t="s">
        <v>836</v>
      </c>
      <c r="I436" s="18">
        <v>85</v>
      </c>
      <c r="J436" s="19">
        <v>86.84</v>
      </c>
      <c r="K436" s="20">
        <f t="shared" si="168"/>
        <v>906.6</v>
      </c>
      <c r="L436" s="21">
        <f t="shared" si="189"/>
        <v>312.6</v>
      </c>
      <c r="M436" s="21">
        <v>30</v>
      </c>
      <c r="N436" s="21">
        <f t="shared" si="179"/>
        <v>62.52</v>
      </c>
      <c r="O436" s="22">
        <f t="shared" si="170"/>
        <v>1311.72</v>
      </c>
      <c r="P436" s="23">
        <v>600</v>
      </c>
      <c r="Q436" s="26">
        <f t="shared" si="171"/>
        <v>1911.72</v>
      </c>
      <c r="R436" s="27"/>
      <c r="S436" s="27"/>
      <c r="T436" s="28">
        <f t="shared" si="172"/>
        <v>11289</v>
      </c>
      <c r="U436" s="26"/>
    </row>
    <row r="437" spans="1:21">
      <c r="A437" s="14">
        <v>5</v>
      </c>
      <c r="B437" s="14">
        <v>1</v>
      </c>
      <c r="C437" s="14">
        <v>6</v>
      </c>
      <c r="D437" s="14">
        <v>3</v>
      </c>
      <c r="E437" s="14" t="str">
        <f t="shared" si="190"/>
        <v>宅149</v>
      </c>
      <c r="F437" s="14">
        <v>6</v>
      </c>
      <c r="G437" s="14" t="s">
        <v>838</v>
      </c>
      <c r="H437" s="29" t="s">
        <v>836</v>
      </c>
      <c r="I437" s="18">
        <v>85</v>
      </c>
      <c r="J437" s="19">
        <v>85.11</v>
      </c>
      <c r="K437" s="20">
        <f t="shared" si="168"/>
        <v>888.6</v>
      </c>
      <c r="L437" s="21">
        <f t="shared" si="189"/>
        <v>306.36</v>
      </c>
      <c r="M437" s="21">
        <v>30</v>
      </c>
      <c r="N437" s="21">
        <f t="shared" si="179"/>
        <v>61.32</v>
      </c>
      <c r="O437" s="22">
        <f t="shared" si="170"/>
        <v>1286.28</v>
      </c>
      <c r="P437" s="23">
        <v>600</v>
      </c>
      <c r="Q437" s="26">
        <f t="shared" si="171"/>
        <v>1886.28</v>
      </c>
      <c r="R437" s="27"/>
      <c r="S437" s="27"/>
      <c r="T437" s="28">
        <f t="shared" si="172"/>
        <v>11064</v>
      </c>
      <c r="U437" s="26"/>
    </row>
    <row r="438" spans="1:21">
      <c r="A438" s="14">
        <v>4</v>
      </c>
      <c r="B438" s="14">
        <v>2</v>
      </c>
      <c r="C438" s="14">
        <v>21</v>
      </c>
      <c r="D438" s="14">
        <v>3</v>
      </c>
      <c r="E438" s="14" t="s">
        <v>839</v>
      </c>
      <c r="F438" s="14">
        <v>21</v>
      </c>
      <c r="G438" s="14" t="s">
        <v>840</v>
      </c>
      <c r="H438" s="29" t="s">
        <v>841</v>
      </c>
      <c r="I438" s="18">
        <v>130</v>
      </c>
      <c r="J438" s="19">
        <v>130.92</v>
      </c>
      <c r="K438" s="20">
        <f t="shared" si="168"/>
        <v>1366.8</v>
      </c>
      <c r="L438" s="21">
        <f t="shared" ref="L438:L440" si="191">ROUND(J438*0.35,2)*12</f>
        <v>549.84</v>
      </c>
      <c r="M438" s="21">
        <v>30</v>
      </c>
      <c r="N438" s="21">
        <f t="shared" si="179"/>
        <v>94.32</v>
      </c>
      <c r="O438" s="22">
        <f t="shared" si="170"/>
        <v>2040.96</v>
      </c>
      <c r="P438" s="23"/>
      <c r="Q438" s="26">
        <f t="shared" si="171"/>
        <v>2040.96</v>
      </c>
      <c r="R438" s="27">
        <f>J438+J439+J440-300</f>
        <v>2.79999999999995</v>
      </c>
      <c r="S438" s="27">
        <f>ROUND(R438*8053,2)</f>
        <v>22548.4</v>
      </c>
      <c r="T438" s="28">
        <f t="shared" si="172"/>
        <v>17020</v>
      </c>
      <c r="U438" s="26">
        <f>Q438+Q439+Q440+S438+T438+T439+T440</f>
        <v>67853.24</v>
      </c>
    </row>
    <row r="439" spans="1:21">
      <c r="A439" s="14">
        <v>4</v>
      </c>
      <c r="B439" s="14">
        <v>2</v>
      </c>
      <c r="C439" s="14">
        <v>21</v>
      </c>
      <c r="D439" s="14">
        <v>2</v>
      </c>
      <c r="E439" s="14" t="str">
        <f t="shared" si="190"/>
        <v>宅150</v>
      </c>
      <c r="F439" s="14">
        <v>21</v>
      </c>
      <c r="G439" s="14" t="s">
        <v>842</v>
      </c>
      <c r="H439" s="29" t="s">
        <v>843</v>
      </c>
      <c r="I439" s="18">
        <v>85</v>
      </c>
      <c r="J439" s="19">
        <v>86.81</v>
      </c>
      <c r="K439" s="20">
        <f t="shared" si="168"/>
        <v>906.24</v>
      </c>
      <c r="L439" s="21">
        <f t="shared" si="191"/>
        <v>364.56</v>
      </c>
      <c r="M439" s="21">
        <v>30</v>
      </c>
      <c r="N439" s="21">
        <f t="shared" si="179"/>
        <v>62.52</v>
      </c>
      <c r="O439" s="22">
        <f t="shared" si="170"/>
        <v>1363.32</v>
      </c>
      <c r="P439" s="23">
        <v>600</v>
      </c>
      <c r="Q439" s="26">
        <f t="shared" si="171"/>
        <v>1963.32</v>
      </c>
      <c r="R439" s="27"/>
      <c r="S439" s="27"/>
      <c r="T439" s="28">
        <f t="shared" si="172"/>
        <v>11285</v>
      </c>
      <c r="U439" s="26"/>
    </row>
    <row r="440" spans="1:21">
      <c r="A440" s="14">
        <v>4</v>
      </c>
      <c r="B440" s="14">
        <v>2</v>
      </c>
      <c r="C440" s="14">
        <v>21</v>
      </c>
      <c r="D440" s="14">
        <v>1</v>
      </c>
      <c r="E440" s="14" t="str">
        <f t="shared" si="190"/>
        <v>宅150</v>
      </c>
      <c r="F440" s="14">
        <v>21</v>
      </c>
      <c r="G440" s="14" t="s">
        <v>844</v>
      </c>
      <c r="H440" s="29" t="s">
        <v>845</v>
      </c>
      <c r="I440" s="18">
        <v>85</v>
      </c>
      <c r="J440" s="19">
        <v>85.07</v>
      </c>
      <c r="K440" s="20">
        <f t="shared" si="168"/>
        <v>888.12</v>
      </c>
      <c r="L440" s="21">
        <f t="shared" si="191"/>
        <v>357.24</v>
      </c>
      <c r="M440" s="21">
        <v>30</v>
      </c>
      <c r="N440" s="21">
        <f t="shared" si="179"/>
        <v>61.2</v>
      </c>
      <c r="O440" s="22">
        <f t="shared" si="170"/>
        <v>1336.56</v>
      </c>
      <c r="P440" s="23">
        <v>600</v>
      </c>
      <c r="Q440" s="26">
        <f t="shared" si="171"/>
        <v>1936.56</v>
      </c>
      <c r="R440" s="27"/>
      <c r="S440" s="27"/>
      <c r="T440" s="28">
        <f t="shared" si="172"/>
        <v>11059</v>
      </c>
      <c r="U440" s="26"/>
    </row>
    <row r="441" spans="1:21">
      <c r="A441" s="14">
        <v>5</v>
      </c>
      <c r="B441" s="14">
        <v>2</v>
      </c>
      <c r="C441" s="14">
        <v>10</v>
      </c>
      <c r="D441" s="14">
        <v>3</v>
      </c>
      <c r="E441" s="14" t="s">
        <v>846</v>
      </c>
      <c r="F441" s="14">
        <v>10</v>
      </c>
      <c r="G441" s="14" t="s">
        <v>847</v>
      </c>
      <c r="H441" s="29" t="s">
        <v>848</v>
      </c>
      <c r="I441" s="18">
        <v>130</v>
      </c>
      <c r="J441" s="19">
        <v>130.98</v>
      </c>
      <c r="K441" s="20">
        <f t="shared" si="168"/>
        <v>1367.4</v>
      </c>
      <c r="L441" s="21">
        <f t="shared" ref="L441:L444" si="192">ROUND(J441*0.3,2)*12</f>
        <v>471.48</v>
      </c>
      <c r="M441" s="21">
        <v>30</v>
      </c>
      <c r="N441" s="21">
        <f t="shared" si="179"/>
        <v>94.32</v>
      </c>
      <c r="O441" s="22">
        <f t="shared" si="170"/>
        <v>1963.2</v>
      </c>
      <c r="P441" s="23"/>
      <c r="Q441" s="26">
        <f t="shared" si="171"/>
        <v>1963.2</v>
      </c>
      <c r="R441" s="27">
        <f>J441+J442+J443-300</f>
        <v>1.19999999999999</v>
      </c>
      <c r="S441" s="27">
        <f>ROUND(R441*8053,2)</f>
        <v>9663.6</v>
      </c>
      <c r="T441" s="28">
        <f t="shared" si="172"/>
        <v>17027</v>
      </c>
      <c r="U441" s="26">
        <f>Q441+Q442+Q443+S441+T441+T442+T443</f>
        <v>54605.48</v>
      </c>
    </row>
    <row r="442" spans="1:21">
      <c r="A442" s="14">
        <v>5</v>
      </c>
      <c r="B442" s="14">
        <v>2</v>
      </c>
      <c r="C442" s="14">
        <v>9</v>
      </c>
      <c r="D442" s="14">
        <v>1</v>
      </c>
      <c r="E442" s="14" t="str">
        <f t="shared" ref="E442:E446" si="193">E441</f>
        <v>宅151</v>
      </c>
      <c r="F442" s="14">
        <v>9</v>
      </c>
      <c r="G442" s="14" t="s">
        <v>849</v>
      </c>
      <c r="H442" s="29" t="s">
        <v>848</v>
      </c>
      <c r="I442" s="18">
        <v>85</v>
      </c>
      <c r="J442" s="19">
        <v>85.11</v>
      </c>
      <c r="K442" s="20">
        <f t="shared" si="168"/>
        <v>888.6</v>
      </c>
      <c r="L442" s="21">
        <f t="shared" si="192"/>
        <v>306.36</v>
      </c>
      <c r="M442" s="21">
        <v>30</v>
      </c>
      <c r="N442" s="21">
        <f t="shared" si="179"/>
        <v>61.32</v>
      </c>
      <c r="O442" s="22">
        <f t="shared" si="170"/>
        <v>1286.28</v>
      </c>
      <c r="P442" s="23">
        <v>600</v>
      </c>
      <c r="Q442" s="26">
        <f t="shared" si="171"/>
        <v>1886.28</v>
      </c>
      <c r="R442" s="27"/>
      <c r="S442" s="27"/>
      <c r="T442" s="28">
        <f t="shared" si="172"/>
        <v>11064</v>
      </c>
      <c r="U442" s="26"/>
    </row>
    <row r="443" spans="1:21">
      <c r="A443" s="14">
        <v>5</v>
      </c>
      <c r="B443" s="14">
        <v>1</v>
      </c>
      <c r="C443" s="14">
        <v>20</v>
      </c>
      <c r="D443" s="14">
        <v>3</v>
      </c>
      <c r="E443" s="14" t="str">
        <f t="shared" si="193"/>
        <v>宅151</v>
      </c>
      <c r="F443" s="14">
        <v>20</v>
      </c>
      <c r="G443" s="14" t="s">
        <v>850</v>
      </c>
      <c r="H443" s="29" t="s">
        <v>848</v>
      </c>
      <c r="I443" s="18">
        <v>85</v>
      </c>
      <c r="J443" s="19">
        <v>85.11</v>
      </c>
      <c r="K443" s="20">
        <f t="shared" si="168"/>
        <v>888.6</v>
      </c>
      <c r="L443" s="21">
        <f t="shared" ref="L443:L449" si="194">ROUND(J443*0.35,2)*12</f>
        <v>357.48</v>
      </c>
      <c r="M443" s="21">
        <v>30</v>
      </c>
      <c r="N443" s="21">
        <f t="shared" si="179"/>
        <v>61.32</v>
      </c>
      <c r="O443" s="22">
        <f t="shared" si="170"/>
        <v>1337.4</v>
      </c>
      <c r="P443" s="23">
        <v>600</v>
      </c>
      <c r="Q443" s="26">
        <f t="shared" si="171"/>
        <v>1937.4</v>
      </c>
      <c r="R443" s="27"/>
      <c r="S443" s="27"/>
      <c r="T443" s="28">
        <f t="shared" si="172"/>
        <v>11064</v>
      </c>
      <c r="U443" s="26"/>
    </row>
    <row r="444" spans="1:21">
      <c r="A444" s="14">
        <v>3</v>
      </c>
      <c r="B444" s="14">
        <v>1</v>
      </c>
      <c r="C444" s="14">
        <v>1</v>
      </c>
      <c r="D444" s="14">
        <v>1</v>
      </c>
      <c r="E444" s="14" t="s">
        <v>851</v>
      </c>
      <c r="F444" s="14">
        <v>1</v>
      </c>
      <c r="G444" s="14" t="s">
        <v>852</v>
      </c>
      <c r="H444" s="29" t="s">
        <v>853</v>
      </c>
      <c r="I444" s="18">
        <v>130</v>
      </c>
      <c r="J444" s="19">
        <v>129.77</v>
      </c>
      <c r="K444" s="20">
        <f t="shared" si="168"/>
        <v>1354.8</v>
      </c>
      <c r="L444" s="21">
        <f t="shared" si="192"/>
        <v>467.16</v>
      </c>
      <c r="M444" s="21">
        <v>30</v>
      </c>
      <c r="N444" s="21"/>
      <c r="O444" s="22">
        <f t="shared" si="170"/>
        <v>1851.96</v>
      </c>
      <c r="P444" s="23"/>
      <c r="Q444" s="26">
        <f t="shared" si="171"/>
        <v>1851.96</v>
      </c>
      <c r="R444" s="27">
        <f>J444+J445+J446-300</f>
        <v>1.69</v>
      </c>
      <c r="S444" s="27">
        <f>ROUND(R444*8053,2)</f>
        <v>13609.57</v>
      </c>
      <c r="T444" s="28">
        <f t="shared" si="172"/>
        <v>16870</v>
      </c>
      <c r="U444" s="26">
        <f>Q444+Q445+Q446+S444+T444+T445+T446</f>
        <v>58530.13</v>
      </c>
    </row>
    <row r="445" spans="1:21">
      <c r="A445" s="14">
        <v>4</v>
      </c>
      <c r="B445" s="14">
        <v>2</v>
      </c>
      <c r="C445" s="14">
        <v>17</v>
      </c>
      <c r="D445" s="14">
        <v>2</v>
      </c>
      <c r="E445" s="14" t="str">
        <f t="shared" si="193"/>
        <v>宅152</v>
      </c>
      <c r="F445" s="14">
        <v>17</v>
      </c>
      <c r="G445" s="14" t="s">
        <v>854</v>
      </c>
      <c r="H445" s="29" t="s">
        <v>855</v>
      </c>
      <c r="I445" s="18">
        <v>85</v>
      </c>
      <c r="J445" s="19">
        <v>86.81</v>
      </c>
      <c r="K445" s="20">
        <f t="shared" si="168"/>
        <v>906.24</v>
      </c>
      <c r="L445" s="21">
        <f t="shared" si="194"/>
        <v>364.56</v>
      </c>
      <c r="M445" s="21">
        <v>30</v>
      </c>
      <c r="N445" s="21">
        <f t="shared" ref="N445:N453" si="195">ROUND(J445*0.06,2)*12</f>
        <v>62.52</v>
      </c>
      <c r="O445" s="22">
        <f t="shared" si="170"/>
        <v>1363.32</v>
      </c>
      <c r="P445" s="23">
        <v>600</v>
      </c>
      <c r="Q445" s="26">
        <f t="shared" si="171"/>
        <v>1963.32</v>
      </c>
      <c r="R445" s="27"/>
      <c r="S445" s="27"/>
      <c r="T445" s="28">
        <f t="shared" si="172"/>
        <v>11285</v>
      </c>
      <c r="U445" s="26"/>
    </row>
    <row r="446" spans="1:21">
      <c r="A446" s="14">
        <v>5</v>
      </c>
      <c r="B446" s="14">
        <v>1</v>
      </c>
      <c r="C446" s="14">
        <v>4</v>
      </c>
      <c r="D446" s="14">
        <v>3</v>
      </c>
      <c r="E446" s="14" t="str">
        <f t="shared" si="193"/>
        <v>宅152</v>
      </c>
      <c r="F446" s="14">
        <v>4</v>
      </c>
      <c r="G446" s="14" t="s">
        <v>856</v>
      </c>
      <c r="H446" s="29" t="s">
        <v>857</v>
      </c>
      <c r="I446" s="18">
        <v>85</v>
      </c>
      <c r="J446" s="19">
        <v>85.11</v>
      </c>
      <c r="K446" s="20">
        <f t="shared" si="168"/>
        <v>888.6</v>
      </c>
      <c r="L446" s="21">
        <f>ROUND(J446*0.3,2)*12</f>
        <v>306.36</v>
      </c>
      <c r="M446" s="21">
        <v>30</v>
      </c>
      <c r="N446" s="21">
        <f t="shared" si="195"/>
        <v>61.32</v>
      </c>
      <c r="O446" s="22">
        <f t="shared" si="170"/>
        <v>1286.28</v>
      </c>
      <c r="P446" s="23">
        <v>600</v>
      </c>
      <c r="Q446" s="26">
        <f t="shared" si="171"/>
        <v>1886.28</v>
      </c>
      <c r="R446" s="27"/>
      <c r="S446" s="27"/>
      <c r="T446" s="28">
        <f t="shared" si="172"/>
        <v>11064</v>
      </c>
      <c r="U446" s="26"/>
    </row>
    <row r="447" spans="1:21">
      <c r="A447" s="14">
        <v>4</v>
      </c>
      <c r="B447" s="14">
        <v>1</v>
      </c>
      <c r="C447" s="14">
        <v>18</v>
      </c>
      <c r="D447" s="14">
        <v>1</v>
      </c>
      <c r="E447" s="14" t="s">
        <v>858</v>
      </c>
      <c r="F447" s="14">
        <v>18</v>
      </c>
      <c r="G447" s="14" t="s">
        <v>859</v>
      </c>
      <c r="H447" s="29" t="s">
        <v>860</v>
      </c>
      <c r="I447" s="18">
        <v>130</v>
      </c>
      <c r="J447" s="19">
        <v>130.92</v>
      </c>
      <c r="K447" s="20">
        <f t="shared" si="168"/>
        <v>1366.8</v>
      </c>
      <c r="L447" s="21">
        <f t="shared" si="194"/>
        <v>549.84</v>
      </c>
      <c r="M447" s="21">
        <v>30</v>
      </c>
      <c r="N447" s="21">
        <f t="shared" si="195"/>
        <v>94.32</v>
      </c>
      <c r="O447" s="22">
        <f t="shared" si="170"/>
        <v>2040.96</v>
      </c>
      <c r="P447" s="23"/>
      <c r="Q447" s="26">
        <f t="shared" si="171"/>
        <v>2040.96</v>
      </c>
      <c r="R447" s="27">
        <f>J447+J448+J449-300</f>
        <v>2.79999999999995</v>
      </c>
      <c r="S447" s="27">
        <f>ROUND(R447*8053,2)</f>
        <v>22548.4</v>
      </c>
      <c r="T447" s="28">
        <f t="shared" si="172"/>
        <v>17020</v>
      </c>
      <c r="U447" s="26">
        <f>Q447+Q448+Q449+S447+T447+T448+T449</f>
        <v>67853.24</v>
      </c>
    </row>
    <row r="448" spans="1:21">
      <c r="A448" s="14">
        <v>4</v>
      </c>
      <c r="B448" s="14">
        <v>1</v>
      </c>
      <c r="C448" s="14">
        <v>18</v>
      </c>
      <c r="D448" s="14">
        <v>2</v>
      </c>
      <c r="E448" s="14" t="str">
        <f t="shared" ref="E448:E452" si="196">E447</f>
        <v>宅153</v>
      </c>
      <c r="F448" s="14">
        <v>18</v>
      </c>
      <c r="G448" s="14" t="s">
        <v>861</v>
      </c>
      <c r="H448" s="29" t="s">
        <v>860</v>
      </c>
      <c r="I448" s="18">
        <v>85</v>
      </c>
      <c r="J448" s="19">
        <v>86.81</v>
      </c>
      <c r="K448" s="20">
        <f t="shared" si="168"/>
        <v>906.24</v>
      </c>
      <c r="L448" s="21">
        <f t="shared" si="194"/>
        <v>364.56</v>
      </c>
      <c r="M448" s="21">
        <v>30</v>
      </c>
      <c r="N448" s="21">
        <f t="shared" si="195"/>
        <v>62.52</v>
      </c>
      <c r="O448" s="22">
        <f t="shared" si="170"/>
        <v>1363.32</v>
      </c>
      <c r="P448" s="23">
        <v>600</v>
      </c>
      <c r="Q448" s="26">
        <f t="shared" si="171"/>
        <v>1963.32</v>
      </c>
      <c r="R448" s="27"/>
      <c r="S448" s="27"/>
      <c r="T448" s="28">
        <f t="shared" si="172"/>
        <v>11285</v>
      </c>
      <c r="U448" s="26"/>
    </row>
    <row r="449" spans="1:21">
      <c r="A449" s="14">
        <v>4</v>
      </c>
      <c r="B449" s="14">
        <v>1</v>
      </c>
      <c r="C449" s="14">
        <v>18</v>
      </c>
      <c r="D449" s="14">
        <v>3</v>
      </c>
      <c r="E449" s="14" t="str">
        <f t="shared" si="196"/>
        <v>宅153</v>
      </c>
      <c r="F449" s="14">
        <v>18</v>
      </c>
      <c r="G449" s="14" t="s">
        <v>862</v>
      </c>
      <c r="H449" s="29" t="s">
        <v>860</v>
      </c>
      <c r="I449" s="18">
        <v>85</v>
      </c>
      <c r="J449" s="19">
        <v>85.07</v>
      </c>
      <c r="K449" s="20">
        <f t="shared" si="168"/>
        <v>888.12</v>
      </c>
      <c r="L449" s="21">
        <f t="shared" si="194"/>
        <v>357.24</v>
      </c>
      <c r="M449" s="21">
        <v>30</v>
      </c>
      <c r="N449" s="21">
        <f t="shared" si="195"/>
        <v>61.2</v>
      </c>
      <c r="O449" s="22">
        <f t="shared" si="170"/>
        <v>1336.56</v>
      </c>
      <c r="P449" s="23">
        <v>600</v>
      </c>
      <c r="Q449" s="26">
        <f t="shared" si="171"/>
        <v>1936.56</v>
      </c>
      <c r="R449" s="27"/>
      <c r="S449" s="27"/>
      <c r="T449" s="28">
        <f t="shared" si="172"/>
        <v>11059</v>
      </c>
      <c r="U449" s="26"/>
    </row>
    <row r="450" spans="1:21">
      <c r="A450" s="14">
        <v>5</v>
      </c>
      <c r="B450" s="14">
        <v>2</v>
      </c>
      <c r="C450" s="14">
        <v>6</v>
      </c>
      <c r="D450" s="14">
        <v>3</v>
      </c>
      <c r="E450" s="14" t="s">
        <v>863</v>
      </c>
      <c r="F450" s="14">
        <v>6</v>
      </c>
      <c r="G450" s="14" t="s">
        <v>864</v>
      </c>
      <c r="H450" s="29" t="s">
        <v>865</v>
      </c>
      <c r="I450" s="18">
        <v>130</v>
      </c>
      <c r="J450" s="19">
        <v>130.98</v>
      </c>
      <c r="K450" s="20">
        <f t="shared" si="168"/>
        <v>1367.4</v>
      </c>
      <c r="L450" s="21">
        <f t="shared" ref="L450:L455" si="197">ROUND(J450*0.3,2)*12</f>
        <v>471.48</v>
      </c>
      <c r="M450" s="21">
        <v>30</v>
      </c>
      <c r="N450" s="21">
        <f t="shared" si="195"/>
        <v>94.32</v>
      </c>
      <c r="O450" s="22">
        <f t="shared" si="170"/>
        <v>1963.2</v>
      </c>
      <c r="P450" s="23"/>
      <c r="Q450" s="26">
        <f t="shared" si="171"/>
        <v>1963.2</v>
      </c>
      <c r="R450" s="27">
        <f>J450+J451+J452-300</f>
        <v>3.07999999999998</v>
      </c>
      <c r="S450" s="27">
        <f>ROUND(R450*8053,2)</f>
        <v>24803.24</v>
      </c>
      <c r="T450" s="28">
        <f t="shared" si="172"/>
        <v>17027</v>
      </c>
      <c r="U450" s="26">
        <f>Q450+Q451+Q452+S450+T450+T451+T452</f>
        <v>70069.92</v>
      </c>
    </row>
    <row r="451" spans="1:21">
      <c r="A451" s="14">
        <v>2</v>
      </c>
      <c r="B451" s="14">
        <v>2</v>
      </c>
      <c r="C451" s="14">
        <v>17</v>
      </c>
      <c r="D451" s="14">
        <v>1</v>
      </c>
      <c r="E451" s="14" t="str">
        <f t="shared" si="196"/>
        <v>宅154</v>
      </c>
      <c r="F451" s="14">
        <v>17</v>
      </c>
      <c r="G451" s="14" t="s">
        <v>866</v>
      </c>
      <c r="H451" s="29" t="s">
        <v>865</v>
      </c>
      <c r="I451" s="18">
        <v>85</v>
      </c>
      <c r="J451" s="19">
        <v>85.18</v>
      </c>
      <c r="K451" s="20">
        <f t="shared" ref="K451:K514" si="198">ROUND(J451*0.87,2)*12</f>
        <v>889.32</v>
      </c>
      <c r="L451" s="21">
        <f t="shared" ref="L451:L456" si="199">ROUND(J451*0.35,2)*12</f>
        <v>357.72</v>
      </c>
      <c r="M451" s="21">
        <v>30</v>
      </c>
      <c r="N451" s="21">
        <f t="shared" si="195"/>
        <v>61.32</v>
      </c>
      <c r="O451" s="22">
        <f t="shared" ref="O451:O514" si="200">K451+L451+M451+N451</f>
        <v>1338.36</v>
      </c>
      <c r="P451" s="23">
        <v>600</v>
      </c>
      <c r="Q451" s="26">
        <f t="shared" ref="Q451:Q514" si="201">O451+P451</f>
        <v>1938.36</v>
      </c>
      <c r="R451" s="27"/>
      <c r="S451" s="27"/>
      <c r="T451" s="28">
        <f t="shared" ref="T451:T514" si="202">ROUND(J451*130,0)</f>
        <v>11073</v>
      </c>
      <c r="U451" s="26"/>
    </row>
    <row r="452" spans="1:21">
      <c r="A452" s="14">
        <v>2</v>
      </c>
      <c r="B452" s="14">
        <v>2</v>
      </c>
      <c r="C452" s="14">
        <v>17</v>
      </c>
      <c r="D452" s="14">
        <v>2</v>
      </c>
      <c r="E452" s="14" t="str">
        <f t="shared" si="196"/>
        <v>宅154</v>
      </c>
      <c r="F452" s="14">
        <v>17</v>
      </c>
      <c r="G452" s="14" t="s">
        <v>867</v>
      </c>
      <c r="H452" s="29" t="s">
        <v>868</v>
      </c>
      <c r="I452" s="18">
        <v>85</v>
      </c>
      <c r="J452" s="19">
        <v>86.92</v>
      </c>
      <c r="K452" s="20">
        <f t="shared" si="198"/>
        <v>907.44</v>
      </c>
      <c r="L452" s="21">
        <f t="shared" si="199"/>
        <v>365.04</v>
      </c>
      <c r="M452" s="21">
        <v>30</v>
      </c>
      <c r="N452" s="21">
        <f t="shared" si="195"/>
        <v>62.64</v>
      </c>
      <c r="O452" s="22">
        <f t="shared" si="200"/>
        <v>1365.12</v>
      </c>
      <c r="P452" s="23">
        <v>600</v>
      </c>
      <c r="Q452" s="26">
        <f t="shared" si="201"/>
        <v>1965.12</v>
      </c>
      <c r="R452" s="27"/>
      <c r="S452" s="27"/>
      <c r="T452" s="28">
        <f t="shared" si="202"/>
        <v>11300</v>
      </c>
      <c r="U452" s="26"/>
    </row>
    <row r="453" spans="1:21">
      <c r="A453" s="14">
        <v>5</v>
      </c>
      <c r="B453" s="14">
        <v>2</v>
      </c>
      <c r="C453" s="14">
        <v>5</v>
      </c>
      <c r="D453" s="14">
        <v>3</v>
      </c>
      <c r="E453" s="14" t="s">
        <v>869</v>
      </c>
      <c r="F453" s="14">
        <v>5</v>
      </c>
      <c r="G453" s="14" t="s">
        <v>870</v>
      </c>
      <c r="H453" s="29" t="s">
        <v>871</v>
      </c>
      <c r="I453" s="18">
        <v>130</v>
      </c>
      <c r="J453" s="19">
        <v>130.98</v>
      </c>
      <c r="K453" s="20">
        <f t="shared" si="198"/>
        <v>1367.4</v>
      </c>
      <c r="L453" s="21">
        <f t="shared" si="197"/>
        <v>471.48</v>
      </c>
      <c r="M453" s="21">
        <v>30</v>
      </c>
      <c r="N453" s="21">
        <f t="shared" si="195"/>
        <v>94.32</v>
      </c>
      <c r="O453" s="22">
        <f t="shared" si="200"/>
        <v>1963.2</v>
      </c>
      <c r="P453" s="23"/>
      <c r="Q453" s="26">
        <f t="shared" si="201"/>
        <v>1963.2</v>
      </c>
      <c r="R453" s="27">
        <f>J453+J454+J455-300</f>
        <v>2.93000000000001</v>
      </c>
      <c r="S453" s="27">
        <f>ROUND(R453*8053,2)</f>
        <v>23595.29</v>
      </c>
      <c r="T453" s="28">
        <f t="shared" si="202"/>
        <v>17027</v>
      </c>
      <c r="U453" s="26">
        <f>Q453+Q454+Q455+S453+T453+T454+T455</f>
        <v>68612.65</v>
      </c>
    </row>
    <row r="454" spans="1:21">
      <c r="A454" s="14">
        <v>5</v>
      </c>
      <c r="B454" s="14">
        <v>1</v>
      </c>
      <c r="C454" s="14">
        <v>2</v>
      </c>
      <c r="D454" s="14">
        <v>2</v>
      </c>
      <c r="E454" s="14" t="str">
        <f t="shared" ref="E454:E458" si="203">E453</f>
        <v>宅155</v>
      </c>
      <c r="F454" s="14">
        <v>2</v>
      </c>
      <c r="G454" s="14" t="s">
        <v>872</v>
      </c>
      <c r="H454" s="29" t="s">
        <v>871</v>
      </c>
      <c r="I454" s="18">
        <v>85</v>
      </c>
      <c r="J454" s="19">
        <v>86.84</v>
      </c>
      <c r="K454" s="20">
        <f t="shared" si="198"/>
        <v>906.6</v>
      </c>
      <c r="L454" s="21">
        <f t="shared" si="197"/>
        <v>312.6</v>
      </c>
      <c r="M454" s="21">
        <v>30</v>
      </c>
      <c r="N454" s="21"/>
      <c r="O454" s="22">
        <f t="shared" si="200"/>
        <v>1249.2</v>
      </c>
      <c r="P454" s="23">
        <v>600</v>
      </c>
      <c r="Q454" s="26">
        <f t="shared" si="201"/>
        <v>1849.2</v>
      </c>
      <c r="R454" s="27"/>
      <c r="S454" s="27"/>
      <c r="T454" s="28">
        <f t="shared" si="202"/>
        <v>11289</v>
      </c>
      <c r="U454" s="26"/>
    </row>
    <row r="455" spans="1:21">
      <c r="A455" s="14">
        <v>5</v>
      </c>
      <c r="B455" s="14">
        <v>1</v>
      </c>
      <c r="C455" s="14">
        <v>2</v>
      </c>
      <c r="D455" s="14">
        <v>3</v>
      </c>
      <c r="E455" s="14" t="str">
        <f t="shared" si="203"/>
        <v>宅155</v>
      </c>
      <c r="F455" s="14">
        <v>2</v>
      </c>
      <c r="G455" s="14" t="s">
        <v>873</v>
      </c>
      <c r="H455" s="29" t="s">
        <v>871</v>
      </c>
      <c r="I455" s="18">
        <v>85</v>
      </c>
      <c r="J455" s="19">
        <v>85.11</v>
      </c>
      <c r="K455" s="20">
        <f t="shared" si="198"/>
        <v>888.6</v>
      </c>
      <c r="L455" s="21">
        <f t="shared" si="197"/>
        <v>306.36</v>
      </c>
      <c r="M455" s="21">
        <v>30</v>
      </c>
      <c r="N455" s="21"/>
      <c r="O455" s="22">
        <f t="shared" si="200"/>
        <v>1224.96</v>
      </c>
      <c r="P455" s="23">
        <v>600</v>
      </c>
      <c r="Q455" s="26">
        <f t="shared" si="201"/>
        <v>1824.96</v>
      </c>
      <c r="R455" s="27"/>
      <c r="S455" s="27"/>
      <c r="T455" s="28">
        <f t="shared" si="202"/>
        <v>11064</v>
      </c>
      <c r="U455" s="26"/>
    </row>
    <row r="456" spans="1:21">
      <c r="A456" s="14">
        <v>2</v>
      </c>
      <c r="B456" s="14">
        <v>2</v>
      </c>
      <c r="C456" s="14">
        <v>20</v>
      </c>
      <c r="D456" s="14">
        <v>3</v>
      </c>
      <c r="E456" s="14" t="s">
        <v>874</v>
      </c>
      <c r="F456" s="14">
        <v>20</v>
      </c>
      <c r="G456" s="14" t="s">
        <v>875</v>
      </c>
      <c r="H456" s="29" t="s">
        <v>876</v>
      </c>
      <c r="I456" s="18">
        <v>130</v>
      </c>
      <c r="J456" s="19">
        <v>131.09</v>
      </c>
      <c r="K456" s="20">
        <f t="shared" si="198"/>
        <v>1368.6</v>
      </c>
      <c r="L456" s="21">
        <f t="shared" si="199"/>
        <v>550.56</v>
      </c>
      <c r="M456" s="21">
        <v>30</v>
      </c>
      <c r="N456" s="21">
        <f t="shared" ref="N456:N489" si="204">ROUND(J456*0.06,2)*12</f>
        <v>94.44</v>
      </c>
      <c r="O456" s="22">
        <f t="shared" si="200"/>
        <v>2043.6</v>
      </c>
      <c r="P456" s="23"/>
      <c r="Q456" s="26">
        <f t="shared" si="201"/>
        <v>2043.6</v>
      </c>
      <c r="R456" s="27">
        <f>J456+J457+J458-300</f>
        <v>2.19999999999999</v>
      </c>
      <c r="S456" s="27">
        <f>ROUND(R456*8053,2)</f>
        <v>17716.6</v>
      </c>
      <c r="T456" s="28">
        <f t="shared" si="202"/>
        <v>17042</v>
      </c>
      <c r="U456" s="26">
        <f>Q456+Q457+Q458+S456+T456+T457+T458</f>
        <v>62882.6</v>
      </c>
    </row>
    <row r="457" spans="1:21">
      <c r="A457" s="14">
        <v>3</v>
      </c>
      <c r="B457" s="14">
        <v>2</v>
      </c>
      <c r="C457" s="14">
        <v>10</v>
      </c>
      <c r="D457" s="14">
        <v>2</v>
      </c>
      <c r="E457" s="14" t="str">
        <f t="shared" si="203"/>
        <v>宅156</v>
      </c>
      <c r="F457" s="14">
        <v>10</v>
      </c>
      <c r="G457" s="14" t="s">
        <v>877</v>
      </c>
      <c r="H457" s="29" t="s">
        <v>876</v>
      </c>
      <c r="I457" s="18">
        <v>85</v>
      </c>
      <c r="J457" s="19">
        <v>86.04</v>
      </c>
      <c r="K457" s="20">
        <f t="shared" si="198"/>
        <v>898.2</v>
      </c>
      <c r="L457" s="21">
        <f>ROUND(J457*0.3,2)*12</f>
        <v>309.72</v>
      </c>
      <c r="M457" s="21">
        <v>30</v>
      </c>
      <c r="N457" s="21">
        <f t="shared" si="204"/>
        <v>61.92</v>
      </c>
      <c r="O457" s="22">
        <f t="shared" si="200"/>
        <v>1299.84</v>
      </c>
      <c r="P457" s="23">
        <v>600</v>
      </c>
      <c r="Q457" s="26">
        <f t="shared" si="201"/>
        <v>1899.84</v>
      </c>
      <c r="R457" s="27"/>
      <c r="S457" s="27"/>
      <c r="T457" s="28">
        <f t="shared" si="202"/>
        <v>11185</v>
      </c>
      <c r="U457" s="26"/>
    </row>
    <row r="458" spans="1:21">
      <c r="A458" s="14">
        <v>4</v>
      </c>
      <c r="B458" s="14">
        <v>1</v>
      </c>
      <c r="C458" s="14">
        <v>17</v>
      </c>
      <c r="D458" s="14">
        <v>3</v>
      </c>
      <c r="E458" s="14" t="str">
        <f t="shared" si="203"/>
        <v>宅156</v>
      </c>
      <c r="F458" s="14">
        <v>17</v>
      </c>
      <c r="G458" s="14" t="s">
        <v>878</v>
      </c>
      <c r="H458" s="29" t="s">
        <v>876</v>
      </c>
      <c r="I458" s="18">
        <v>85</v>
      </c>
      <c r="J458" s="19">
        <v>85.07</v>
      </c>
      <c r="K458" s="20">
        <f t="shared" si="198"/>
        <v>888.12</v>
      </c>
      <c r="L458" s="21">
        <f t="shared" ref="L458:L461" si="205">ROUND(J458*0.35,2)*12</f>
        <v>357.24</v>
      </c>
      <c r="M458" s="21">
        <v>30</v>
      </c>
      <c r="N458" s="21">
        <f t="shared" si="204"/>
        <v>61.2</v>
      </c>
      <c r="O458" s="22">
        <f t="shared" si="200"/>
        <v>1336.56</v>
      </c>
      <c r="P458" s="23">
        <v>600</v>
      </c>
      <c r="Q458" s="26">
        <f t="shared" si="201"/>
        <v>1936.56</v>
      </c>
      <c r="R458" s="27"/>
      <c r="S458" s="27"/>
      <c r="T458" s="28">
        <f t="shared" si="202"/>
        <v>11059</v>
      </c>
      <c r="U458" s="26"/>
    </row>
    <row r="459" spans="1:21">
      <c r="A459" s="14">
        <v>4</v>
      </c>
      <c r="B459" s="14">
        <v>2</v>
      </c>
      <c r="C459" s="14">
        <v>18</v>
      </c>
      <c r="D459" s="14">
        <v>3</v>
      </c>
      <c r="E459" s="14" t="s">
        <v>879</v>
      </c>
      <c r="F459" s="14">
        <v>18</v>
      </c>
      <c r="G459" s="14" t="s">
        <v>880</v>
      </c>
      <c r="H459" s="29" t="s">
        <v>881</v>
      </c>
      <c r="I459" s="18">
        <v>130</v>
      </c>
      <c r="J459" s="19">
        <v>130.92</v>
      </c>
      <c r="K459" s="20">
        <f t="shared" si="198"/>
        <v>1366.8</v>
      </c>
      <c r="L459" s="21">
        <f t="shared" si="205"/>
        <v>549.84</v>
      </c>
      <c r="M459" s="21">
        <v>30</v>
      </c>
      <c r="N459" s="21">
        <f t="shared" si="204"/>
        <v>94.32</v>
      </c>
      <c r="O459" s="22">
        <f t="shared" si="200"/>
        <v>2040.96</v>
      </c>
      <c r="P459" s="23"/>
      <c r="Q459" s="26">
        <f t="shared" si="201"/>
        <v>2040.96</v>
      </c>
      <c r="R459" s="27">
        <f>J459+J460+J461-300</f>
        <v>2.79999999999995</v>
      </c>
      <c r="S459" s="27">
        <f>ROUND(R459*8053,2)</f>
        <v>22548.4</v>
      </c>
      <c r="T459" s="28">
        <f t="shared" si="202"/>
        <v>17020</v>
      </c>
      <c r="U459" s="26">
        <f>Q459+Q460+Q461+S459+T459+T460+T461</f>
        <v>67853.24</v>
      </c>
    </row>
    <row r="460" spans="1:21">
      <c r="A460" s="14">
        <v>4</v>
      </c>
      <c r="B460" s="14">
        <v>2</v>
      </c>
      <c r="C460" s="14">
        <v>18</v>
      </c>
      <c r="D460" s="14">
        <v>2</v>
      </c>
      <c r="E460" s="14" t="str">
        <f t="shared" ref="E460:E464" si="206">E459</f>
        <v>宅157</v>
      </c>
      <c r="F460" s="14">
        <v>18</v>
      </c>
      <c r="G460" s="14" t="s">
        <v>882</v>
      </c>
      <c r="H460" s="29" t="s">
        <v>881</v>
      </c>
      <c r="I460" s="18">
        <v>85</v>
      </c>
      <c r="J460" s="19">
        <v>86.81</v>
      </c>
      <c r="K460" s="20">
        <f t="shared" si="198"/>
        <v>906.24</v>
      </c>
      <c r="L460" s="21">
        <f t="shared" si="205"/>
        <v>364.56</v>
      </c>
      <c r="M460" s="21">
        <v>30</v>
      </c>
      <c r="N460" s="21">
        <f t="shared" si="204"/>
        <v>62.52</v>
      </c>
      <c r="O460" s="22">
        <f t="shared" si="200"/>
        <v>1363.32</v>
      </c>
      <c r="P460" s="23">
        <v>600</v>
      </c>
      <c r="Q460" s="26">
        <f t="shared" si="201"/>
        <v>1963.32</v>
      </c>
      <c r="R460" s="27"/>
      <c r="S460" s="27"/>
      <c r="T460" s="28">
        <f t="shared" si="202"/>
        <v>11285</v>
      </c>
      <c r="U460" s="26"/>
    </row>
    <row r="461" spans="1:21">
      <c r="A461" s="14">
        <v>4</v>
      </c>
      <c r="B461" s="14">
        <v>2</v>
      </c>
      <c r="C461" s="14">
        <v>18</v>
      </c>
      <c r="D461" s="14">
        <v>1</v>
      </c>
      <c r="E461" s="14" t="str">
        <f t="shared" si="206"/>
        <v>宅157</v>
      </c>
      <c r="F461" s="14">
        <v>18</v>
      </c>
      <c r="G461" s="14" t="s">
        <v>883</v>
      </c>
      <c r="H461" s="29" t="s">
        <v>881</v>
      </c>
      <c r="I461" s="18">
        <v>85</v>
      </c>
      <c r="J461" s="19">
        <v>85.07</v>
      </c>
      <c r="K461" s="20">
        <f t="shared" si="198"/>
        <v>888.12</v>
      </c>
      <c r="L461" s="21">
        <f t="shared" si="205"/>
        <v>357.24</v>
      </c>
      <c r="M461" s="21">
        <v>30</v>
      </c>
      <c r="N461" s="21">
        <f t="shared" si="204"/>
        <v>61.2</v>
      </c>
      <c r="O461" s="22">
        <f t="shared" si="200"/>
        <v>1336.56</v>
      </c>
      <c r="P461" s="23">
        <v>600</v>
      </c>
      <c r="Q461" s="26">
        <f t="shared" si="201"/>
        <v>1936.56</v>
      </c>
      <c r="R461" s="27"/>
      <c r="S461" s="27"/>
      <c r="T461" s="28">
        <f t="shared" si="202"/>
        <v>11059</v>
      </c>
      <c r="U461" s="26"/>
    </row>
    <row r="462" spans="1:21">
      <c r="A462" s="14">
        <v>3</v>
      </c>
      <c r="B462" s="14">
        <v>2</v>
      </c>
      <c r="C462" s="14">
        <v>7</v>
      </c>
      <c r="D462" s="14">
        <v>3</v>
      </c>
      <c r="E462" s="14" t="s">
        <v>884</v>
      </c>
      <c r="F462" s="14">
        <v>7</v>
      </c>
      <c r="G462" s="14" t="s">
        <v>885</v>
      </c>
      <c r="H462" s="29" t="s">
        <v>886</v>
      </c>
      <c r="I462" s="18">
        <v>130</v>
      </c>
      <c r="J462" s="19">
        <v>129.77</v>
      </c>
      <c r="K462" s="20">
        <f t="shared" si="198"/>
        <v>1354.8</v>
      </c>
      <c r="L462" s="21">
        <f t="shared" ref="L462:L467" si="207">ROUND(J462*0.3,2)*12</f>
        <v>467.16</v>
      </c>
      <c r="M462" s="21">
        <v>30</v>
      </c>
      <c r="N462" s="21">
        <f t="shared" si="204"/>
        <v>93.48</v>
      </c>
      <c r="O462" s="22">
        <f t="shared" si="200"/>
        <v>1945.44</v>
      </c>
      <c r="P462" s="23"/>
      <c r="Q462" s="26">
        <f t="shared" si="201"/>
        <v>1945.44</v>
      </c>
      <c r="R462" s="27">
        <f>J462+J463+J464-300</f>
        <v>0.139999999999986</v>
      </c>
      <c r="S462" s="27">
        <f>ROUND(R462*8053,2)</f>
        <v>1127.42</v>
      </c>
      <c r="T462" s="28">
        <f t="shared" si="202"/>
        <v>16870</v>
      </c>
      <c r="U462" s="26">
        <f>Q462+Q463+Q464+S462+T462+T463+T464</f>
        <v>45865.46</v>
      </c>
    </row>
    <row r="463" spans="1:21">
      <c r="A463" s="14">
        <v>3</v>
      </c>
      <c r="B463" s="14">
        <v>2</v>
      </c>
      <c r="C463" s="14">
        <v>7</v>
      </c>
      <c r="D463" s="14">
        <v>2</v>
      </c>
      <c r="E463" s="14" t="str">
        <f t="shared" si="206"/>
        <v>宅158</v>
      </c>
      <c r="F463" s="14">
        <v>7</v>
      </c>
      <c r="G463" s="14" t="s">
        <v>887</v>
      </c>
      <c r="H463" s="29" t="s">
        <v>886</v>
      </c>
      <c r="I463" s="18">
        <v>85</v>
      </c>
      <c r="J463" s="19">
        <v>86.04</v>
      </c>
      <c r="K463" s="20">
        <f t="shared" si="198"/>
        <v>898.2</v>
      </c>
      <c r="L463" s="21">
        <f t="shared" si="207"/>
        <v>309.72</v>
      </c>
      <c r="M463" s="21">
        <v>30</v>
      </c>
      <c r="N463" s="21">
        <f t="shared" si="204"/>
        <v>61.92</v>
      </c>
      <c r="O463" s="22">
        <f t="shared" si="200"/>
        <v>1299.84</v>
      </c>
      <c r="P463" s="23">
        <v>600</v>
      </c>
      <c r="Q463" s="26">
        <f t="shared" si="201"/>
        <v>1899.84</v>
      </c>
      <c r="R463" s="27"/>
      <c r="S463" s="27"/>
      <c r="T463" s="28">
        <f t="shared" si="202"/>
        <v>11185</v>
      </c>
      <c r="U463" s="26"/>
    </row>
    <row r="464" spans="1:21">
      <c r="A464" s="14">
        <v>3</v>
      </c>
      <c r="B464" s="14">
        <v>2</v>
      </c>
      <c r="C464" s="14">
        <v>7</v>
      </c>
      <c r="D464" s="14">
        <v>1</v>
      </c>
      <c r="E464" s="14" t="str">
        <f t="shared" si="206"/>
        <v>宅158</v>
      </c>
      <c r="F464" s="14">
        <v>7</v>
      </c>
      <c r="G464" s="14" t="s">
        <v>888</v>
      </c>
      <c r="H464" s="29" t="s">
        <v>886</v>
      </c>
      <c r="I464" s="18">
        <v>85</v>
      </c>
      <c r="J464" s="19">
        <v>84.33</v>
      </c>
      <c r="K464" s="20">
        <f t="shared" si="198"/>
        <v>880.44</v>
      </c>
      <c r="L464" s="21">
        <f t="shared" si="207"/>
        <v>303.6</v>
      </c>
      <c r="M464" s="21">
        <v>30</v>
      </c>
      <c r="N464" s="21">
        <f t="shared" si="204"/>
        <v>60.72</v>
      </c>
      <c r="O464" s="22">
        <f t="shared" si="200"/>
        <v>1274.76</v>
      </c>
      <c r="P464" s="23">
        <v>600</v>
      </c>
      <c r="Q464" s="26">
        <f t="shared" si="201"/>
        <v>1874.76</v>
      </c>
      <c r="R464" s="27"/>
      <c r="S464" s="27"/>
      <c r="T464" s="28">
        <f t="shared" si="202"/>
        <v>10963</v>
      </c>
      <c r="U464" s="26"/>
    </row>
    <row r="465" spans="1:21">
      <c r="A465" s="14">
        <v>3</v>
      </c>
      <c r="B465" s="14">
        <v>2</v>
      </c>
      <c r="C465" s="14">
        <v>5</v>
      </c>
      <c r="D465" s="14">
        <v>3</v>
      </c>
      <c r="E465" s="14" t="s">
        <v>889</v>
      </c>
      <c r="F465" s="14">
        <v>5</v>
      </c>
      <c r="G465" s="14" t="s">
        <v>890</v>
      </c>
      <c r="H465" s="29" t="s">
        <v>891</v>
      </c>
      <c r="I465" s="18">
        <v>130</v>
      </c>
      <c r="J465" s="19">
        <v>129.77</v>
      </c>
      <c r="K465" s="20">
        <f t="shared" si="198"/>
        <v>1354.8</v>
      </c>
      <c r="L465" s="21">
        <f t="shared" si="207"/>
        <v>467.16</v>
      </c>
      <c r="M465" s="21">
        <v>30</v>
      </c>
      <c r="N465" s="21">
        <f t="shared" si="204"/>
        <v>93.48</v>
      </c>
      <c r="O465" s="22">
        <f t="shared" si="200"/>
        <v>1945.44</v>
      </c>
      <c r="P465" s="23"/>
      <c r="Q465" s="26">
        <f t="shared" si="201"/>
        <v>1945.44</v>
      </c>
      <c r="R465" s="27">
        <f>J465+J466+J467-300</f>
        <v>0.139999999999986</v>
      </c>
      <c r="S465" s="27">
        <f>ROUND(R465*8053,2)</f>
        <v>1127.42</v>
      </c>
      <c r="T465" s="28">
        <f t="shared" si="202"/>
        <v>16870</v>
      </c>
      <c r="U465" s="26">
        <f>Q465+Q466+Q467+S465+T465+T466+T467</f>
        <v>45865.46</v>
      </c>
    </row>
    <row r="466" spans="1:21">
      <c r="A466" s="14">
        <v>3</v>
      </c>
      <c r="B466" s="14">
        <v>2</v>
      </c>
      <c r="C466" s="14">
        <v>5</v>
      </c>
      <c r="D466" s="14">
        <v>2</v>
      </c>
      <c r="E466" s="14" t="str">
        <f t="shared" ref="E466:E470" si="208">E465</f>
        <v>宅159</v>
      </c>
      <c r="F466" s="14">
        <v>5</v>
      </c>
      <c r="G466" s="14" t="s">
        <v>892</v>
      </c>
      <c r="H466" s="29" t="s">
        <v>891</v>
      </c>
      <c r="I466" s="18">
        <v>85</v>
      </c>
      <c r="J466" s="19">
        <v>86.04</v>
      </c>
      <c r="K466" s="20">
        <f t="shared" si="198"/>
        <v>898.2</v>
      </c>
      <c r="L466" s="21">
        <f t="shared" si="207"/>
        <v>309.72</v>
      </c>
      <c r="M466" s="21">
        <v>30</v>
      </c>
      <c r="N466" s="21">
        <f t="shared" si="204"/>
        <v>61.92</v>
      </c>
      <c r="O466" s="22">
        <f t="shared" si="200"/>
        <v>1299.84</v>
      </c>
      <c r="P466" s="23">
        <v>600</v>
      </c>
      <c r="Q466" s="26">
        <f t="shared" si="201"/>
        <v>1899.84</v>
      </c>
      <c r="R466" s="27"/>
      <c r="S466" s="27"/>
      <c r="T466" s="28">
        <f t="shared" si="202"/>
        <v>11185</v>
      </c>
      <c r="U466" s="26"/>
    </row>
    <row r="467" spans="1:21">
      <c r="A467" s="14">
        <v>3</v>
      </c>
      <c r="B467" s="14">
        <v>2</v>
      </c>
      <c r="C467" s="14">
        <v>5</v>
      </c>
      <c r="D467" s="14">
        <v>1</v>
      </c>
      <c r="E467" s="14" t="str">
        <f t="shared" si="208"/>
        <v>宅159</v>
      </c>
      <c r="F467" s="14">
        <v>5</v>
      </c>
      <c r="G467" s="14" t="s">
        <v>893</v>
      </c>
      <c r="H467" s="29" t="s">
        <v>891</v>
      </c>
      <c r="I467" s="18">
        <v>85</v>
      </c>
      <c r="J467" s="19">
        <v>84.33</v>
      </c>
      <c r="K467" s="20">
        <f t="shared" si="198"/>
        <v>880.44</v>
      </c>
      <c r="L467" s="21">
        <f t="shared" si="207"/>
        <v>303.6</v>
      </c>
      <c r="M467" s="21">
        <v>30</v>
      </c>
      <c r="N467" s="21">
        <f t="shared" si="204"/>
        <v>60.72</v>
      </c>
      <c r="O467" s="22">
        <f t="shared" si="200"/>
        <v>1274.76</v>
      </c>
      <c r="P467" s="23">
        <v>600</v>
      </c>
      <c r="Q467" s="26">
        <f t="shared" si="201"/>
        <v>1874.76</v>
      </c>
      <c r="R467" s="27"/>
      <c r="S467" s="27"/>
      <c r="T467" s="28">
        <f t="shared" si="202"/>
        <v>10963</v>
      </c>
      <c r="U467" s="26"/>
    </row>
    <row r="468" spans="1:21">
      <c r="A468" s="14">
        <v>2</v>
      </c>
      <c r="B468" s="14">
        <v>2</v>
      </c>
      <c r="C468" s="14">
        <v>18</v>
      </c>
      <c r="D468" s="14">
        <v>3</v>
      </c>
      <c r="E468" s="14" t="s">
        <v>894</v>
      </c>
      <c r="F468" s="14">
        <v>18</v>
      </c>
      <c r="G468" s="14" t="s">
        <v>895</v>
      </c>
      <c r="H468" s="29" t="s">
        <v>896</v>
      </c>
      <c r="I468" s="18">
        <v>130</v>
      </c>
      <c r="J468" s="19">
        <v>131.09</v>
      </c>
      <c r="K468" s="20">
        <f t="shared" si="198"/>
        <v>1368.6</v>
      </c>
      <c r="L468" s="21">
        <f t="shared" ref="L468:L476" si="209">ROUND(J468*0.35,2)*12</f>
        <v>550.56</v>
      </c>
      <c r="M468" s="21">
        <v>30</v>
      </c>
      <c r="N468" s="21">
        <f t="shared" si="204"/>
        <v>94.44</v>
      </c>
      <c r="O468" s="22">
        <f t="shared" si="200"/>
        <v>2043.6</v>
      </c>
      <c r="P468" s="23"/>
      <c r="Q468" s="26">
        <f t="shared" si="201"/>
        <v>2043.6</v>
      </c>
      <c r="R468" s="27">
        <f>J468+J469+J470-300</f>
        <v>3.19</v>
      </c>
      <c r="S468" s="27">
        <f>ROUND(R468*8053,2)</f>
        <v>25689.07</v>
      </c>
      <c r="T468" s="28">
        <f t="shared" si="202"/>
        <v>17042</v>
      </c>
      <c r="U468" s="26">
        <f>Q468+Q469+Q470+S468+T468+T469+T470</f>
        <v>71051.15</v>
      </c>
    </row>
    <row r="469" spans="1:21">
      <c r="A469" s="14">
        <v>2</v>
      </c>
      <c r="B469" s="14">
        <v>2</v>
      </c>
      <c r="C469" s="14">
        <v>18</v>
      </c>
      <c r="D469" s="14">
        <v>2</v>
      </c>
      <c r="E469" s="14" t="str">
        <f t="shared" si="208"/>
        <v>宅161</v>
      </c>
      <c r="F469" s="14">
        <v>18</v>
      </c>
      <c r="G469" s="14" t="s">
        <v>897</v>
      </c>
      <c r="H469" s="29" t="s">
        <v>898</v>
      </c>
      <c r="I469" s="18">
        <v>85</v>
      </c>
      <c r="J469" s="19">
        <v>86.92</v>
      </c>
      <c r="K469" s="20">
        <f t="shared" si="198"/>
        <v>907.44</v>
      </c>
      <c r="L469" s="21">
        <f t="shared" si="209"/>
        <v>365.04</v>
      </c>
      <c r="M469" s="21">
        <v>30</v>
      </c>
      <c r="N469" s="21">
        <f t="shared" si="204"/>
        <v>62.64</v>
      </c>
      <c r="O469" s="22">
        <f t="shared" si="200"/>
        <v>1365.12</v>
      </c>
      <c r="P469" s="23">
        <v>600</v>
      </c>
      <c r="Q469" s="26">
        <f t="shared" si="201"/>
        <v>1965.12</v>
      </c>
      <c r="R469" s="27"/>
      <c r="S469" s="27"/>
      <c r="T469" s="28">
        <f t="shared" si="202"/>
        <v>11300</v>
      </c>
      <c r="U469" s="26"/>
    </row>
    <row r="470" spans="1:21">
      <c r="A470" s="14">
        <v>2</v>
      </c>
      <c r="B470" s="14">
        <v>2</v>
      </c>
      <c r="C470" s="14">
        <v>18</v>
      </c>
      <c r="D470" s="14">
        <v>1</v>
      </c>
      <c r="E470" s="14" t="str">
        <f t="shared" si="208"/>
        <v>宅161</v>
      </c>
      <c r="F470" s="14">
        <v>18</v>
      </c>
      <c r="G470" s="14" t="s">
        <v>899</v>
      </c>
      <c r="H470" s="29" t="s">
        <v>900</v>
      </c>
      <c r="I470" s="18">
        <v>85</v>
      </c>
      <c r="J470" s="19">
        <v>85.18</v>
      </c>
      <c r="K470" s="20">
        <f t="shared" si="198"/>
        <v>889.32</v>
      </c>
      <c r="L470" s="21">
        <f t="shared" si="209"/>
        <v>357.72</v>
      </c>
      <c r="M470" s="21">
        <v>30</v>
      </c>
      <c r="N470" s="21">
        <f t="shared" si="204"/>
        <v>61.32</v>
      </c>
      <c r="O470" s="22">
        <f t="shared" si="200"/>
        <v>1338.36</v>
      </c>
      <c r="P470" s="23">
        <v>600</v>
      </c>
      <c r="Q470" s="26">
        <f t="shared" si="201"/>
        <v>1938.36</v>
      </c>
      <c r="R470" s="27"/>
      <c r="S470" s="27"/>
      <c r="T470" s="28">
        <f t="shared" si="202"/>
        <v>11073</v>
      </c>
      <c r="U470" s="26"/>
    </row>
    <row r="471" spans="1:21">
      <c r="A471" s="14">
        <v>2</v>
      </c>
      <c r="B471" s="14">
        <v>1</v>
      </c>
      <c r="C471" s="14">
        <v>18</v>
      </c>
      <c r="D471" s="14">
        <v>1</v>
      </c>
      <c r="E471" s="14" t="s">
        <v>901</v>
      </c>
      <c r="F471" s="14">
        <v>18</v>
      </c>
      <c r="G471" s="14" t="s">
        <v>902</v>
      </c>
      <c r="H471" s="29" t="s">
        <v>903</v>
      </c>
      <c r="I471" s="18">
        <v>130</v>
      </c>
      <c r="J471" s="19">
        <v>131.09</v>
      </c>
      <c r="K471" s="20">
        <f t="shared" si="198"/>
        <v>1368.6</v>
      </c>
      <c r="L471" s="21">
        <f t="shared" si="209"/>
        <v>550.56</v>
      </c>
      <c r="M471" s="21">
        <v>30</v>
      </c>
      <c r="N471" s="21">
        <f t="shared" si="204"/>
        <v>94.44</v>
      </c>
      <c r="O471" s="22">
        <f t="shared" si="200"/>
        <v>2043.6</v>
      </c>
      <c r="P471" s="23"/>
      <c r="Q471" s="26">
        <f t="shared" si="201"/>
        <v>2043.6</v>
      </c>
      <c r="R471" s="27">
        <f>J471+J472+J473-300</f>
        <v>3.19</v>
      </c>
      <c r="S471" s="27">
        <f>ROUND(R471*8053,2)</f>
        <v>25689.07</v>
      </c>
      <c r="T471" s="28">
        <f t="shared" si="202"/>
        <v>17042</v>
      </c>
      <c r="U471" s="26">
        <f>Q471+Q472+Q473+S471+T471+T472+T473</f>
        <v>71051.15</v>
      </c>
    </row>
    <row r="472" spans="1:21">
      <c r="A472" s="14">
        <v>2</v>
      </c>
      <c r="B472" s="14">
        <v>1</v>
      </c>
      <c r="C472" s="14">
        <v>18</v>
      </c>
      <c r="D472" s="14">
        <v>2</v>
      </c>
      <c r="E472" s="14" t="str">
        <f t="shared" ref="E472:E476" si="210">E471</f>
        <v>宅162</v>
      </c>
      <c r="F472" s="14">
        <v>18</v>
      </c>
      <c r="G472" s="14" t="s">
        <v>904</v>
      </c>
      <c r="H472" s="29" t="s">
        <v>905</v>
      </c>
      <c r="I472" s="18">
        <v>85</v>
      </c>
      <c r="J472" s="19">
        <v>86.92</v>
      </c>
      <c r="K472" s="20">
        <f t="shared" si="198"/>
        <v>907.44</v>
      </c>
      <c r="L472" s="21">
        <f t="shared" si="209"/>
        <v>365.04</v>
      </c>
      <c r="M472" s="21">
        <v>30</v>
      </c>
      <c r="N472" s="21">
        <f t="shared" si="204"/>
        <v>62.64</v>
      </c>
      <c r="O472" s="22">
        <f t="shared" si="200"/>
        <v>1365.12</v>
      </c>
      <c r="P472" s="23">
        <v>600</v>
      </c>
      <c r="Q472" s="26">
        <f t="shared" si="201"/>
        <v>1965.12</v>
      </c>
      <c r="R472" s="27"/>
      <c r="S472" s="27"/>
      <c r="T472" s="28">
        <f t="shared" si="202"/>
        <v>11300</v>
      </c>
      <c r="U472" s="26"/>
    </row>
    <row r="473" spans="1:21">
      <c r="A473" s="14">
        <v>2</v>
      </c>
      <c r="B473" s="14">
        <v>1</v>
      </c>
      <c r="C473" s="14">
        <v>18</v>
      </c>
      <c r="D473" s="14">
        <v>3</v>
      </c>
      <c r="E473" s="14" t="str">
        <f t="shared" si="210"/>
        <v>宅162</v>
      </c>
      <c r="F473" s="14">
        <v>18</v>
      </c>
      <c r="G473" s="14" t="s">
        <v>906</v>
      </c>
      <c r="H473" s="29" t="s">
        <v>905</v>
      </c>
      <c r="I473" s="18">
        <v>85</v>
      </c>
      <c r="J473" s="19">
        <v>85.18</v>
      </c>
      <c r="K473" s="20">
        <f t="shared" si="198"/>
        <v>889.32</v>
      </c>
      <c r="L473" s="21">
        <f t="shared" si="209"/>
        <v>357.72</v>
      </c>
      <c r="M473" s="21">
        <v>30</v>
      </c>
      <c r="N473" s="21">
        <f t="shared" si="204"/>
        <v>61.32</v>
      </c>
      <c r="O473" s="22">
        <f t="shared" si="200"/>
        <v>1338.36</v>
      </c>
      <c r="P473" s="23">
        <v>600</v>
      </c>
      <c r="Q473" s="26">
        <f t="shared" si="201"/>
        <v>1938.36</v>
      </c>
      <c r="R473" s="27"/>
      <c r="S473" s="27"/>
      <c r="T473" s="28">
        <f t="shared" si="202"/>
        <v>11073</v>
      </c>
      <c r="U473" s="26"/>
    </row>
    <row r="474" spans="1:21">
      <c r="A474" s="14">
        <v>2</v>
      </c>
      <c r="B474" s="14">
        <v>1</v>
      </c>
      <c r="C474" s="14">
        <v>14</v>
      </c>
      <c r="D474" s="14">
        <v>1</v>
      </c>
      <c r="E474" s="14" t="s">
        <v>907</v>
      </c>
      <c r="F474" s="14">
        <v>14</v>
      </c>
      <c r="G474" s="14" t="s">
        <v>908</v>
      </c>
      <c r="H474" s="29" t="s">
        <v>909</v>
      </c>
      <c r="I474" s="18">
        <v>130</v>
      </c>
      <c r="J474" s="19">
        <v>131.09</v>
      </c>
      <c r="K474" s="20">
        <f t="shared" si="198"/>
        <v>1368.6</v>
      </c>
      <c r="L474" s="21">
        <f t="shared" si="209"/>
        <v>550.56</v>
      </c>
      <c r="M474" s="21">
        <v>30</v>
      </c>
      <c r="N474" s="21">
        <f t="shared" si="204"/>
        <v>94.44</v>
      </c>
      <c r="O474" s="22">
        <f t="shared" si="200"/>
        <v>2043.6</v>
      </c>
      <c r="P474" s="23"/>
      <c r="Q474" s="26">
        <f t="shared" si="201"/>
        <v>2043.6</v>
      </c>
      <c r="R474" s="27">
        <f>J474+J475+J476-300</f>
        <v>3.19</v>
      </c>
      <c r="S474" s="27">
        <f>ROUND(R474*8053,2)</f>
        <v>25689.07</v>
      </c>
      <c r="T474" s="28">
        <f t="shared" si="202"/>
        <v>17042</v>
      </c>
      <c r="U474" s="26">
        <f>Q474+Q475+Q476+S474+T474+T475+T476</f>
        <v>71051.15</v>
      </c>
    </row>
    <row r="475" spans="1:21">
      <c r="A475" s="14">
        <v>2</v>
      </c>
      <c r="B475" s="14">
        <v>1</v>
      </c>
      <c r="C475" s="14">
        <v>14</v>
      </c>
      <c r="D475" s="14">
        <v>2</v>
      </c>
      <c r="E475" s="14" t="str">
        <f t="shared" si="210"/>
        <v>宅163</v>
      </c>
      <c r="F475" s="14">
        <v>14</v>
      </c>
      <c r="G475" s="14" t="s">
        <v>910</v>
      </c>
      <c r="H475" s="29" t="s">
        <v>909</v>
      </c>
      <c r="I475" s="18">
        <v>85</v>
      </c>
      <c r="J475" s="19">
        <v>86.92</v>
      </c>
      <c r="K475" s="20">
        <f t="shared" si="198"/>
        <v>907.44</v>
      </c>
      <c r="L475" s="21">
        <f t="shared" si="209"/>
        <v>365.04</v>
      </c>
      <c r="M475" s="21">
        <v>30</v>
      </c>
      <c r="N475" s="21">
        <f t="shared" si="204"/>
        <v>62.64</v>
      </c>
      <c r="O475" s="22">
        <f t="shared" si="200"/>
        <v>1365.12</v>
      </c>
      <c r="P475" s="23">
        <v>600</v>
      </c>
      <c r="Q475" s="26">
        <f t="shared" si="201"/>
        <v>1965.12</v>
      </c>
      <c r="R475" s="27"/>
      <c r="S475" s="27"/>
      <c r="T475" s="28">
        <f t="shared" si="202"/>
        <v>11300</v>
      </c>
      <c r="U475" s="26"/>
    </row>
    <row r="476" spans="1:21">
      <c r="A476" s="14">
        <v>2</v>
      </c>
      <c r="B476" s="14">
        <v>1</v>
      </c>
      <c r="C476" s="14">
        <v>14</v>
      </c>
      <c r="D476" s="14">
        <v>3</v>
      </c>
      <c r="E476" s="14" t="str">
        <f t="shared" si="210"/>
        <v>宅163</v>
      </c>
      <c r="F476" s="14">
        <v>14</v>
      </c>
      <c r="G476" s="14" t="s">
        <v>911</v>
      </c>
      <c r="H476" s="29" t="s">
        <v>912</v>
      </c>
      <c r="I476" s="18">
        <v>85</v>
      </c>
      <c r="J476" s="19">
        <v>85.18</v>
      </c>
      <c r="K476" s="20">
        <f t="shared" si="198"/>
        <v>889.32</v>
      </c>
      <c r="L476" s="21">
        <f t="shared" si="209"/>
        <v>357.72</v>
      </c>
      <c r="M476" s="21">
        <v>30</v>
      </c>
      <c r="N476" s="21">
        <f t="shared" si="204"/>
        <v>61.32</v>
      </c>
      <c r="O476" s="22">
        <f t="shared" si="200"/>
        <v>1338.36</v>
      </c>
      <c r="P476" s="23">
        <v>600</v>
      </c>
      <c r="Q476" s="26">
        <f t="shared" si="201"/>
        <v>1938.36</v>
      </c>
      <c r="R476" s="27"/>
      <c r="S476" s="27"/>
      <c r="T476" s="28">
        <f t="shared" si="202"/>
        <v>11073</v>
      </c>
      <c r="U476" s="26"/>
    </row>
    <row r="477" spans="1:21">
      <c r="A477" s="14">
        <v>3</v>
      </c>
      <c r="B477" s="14">
        <v>1</v>
      </c>
      <c r="C477" s="14">
        <v>3</v>
      </c>
      <c r="D477" s="14">
        <v>1</v>
      </c>
      <c r="E477" s="14" t="s">
        <v>913</v>
      </c>
      <c r="F477" s="14">
        <v>3</v>
      </c>
      <c r="G477" s="14" t="s">
        <v>914</v>
      </c>
      <c r="H477" s="29" t="s">
        <v>915</v>
      </c>
      <c r="I477" s="18">
        <v>130</v>
      </c>
      <c r="J477" s="19">
        <v>129.77</v>
      </c>
      <c r="K477" s="20">
        <f t="shared" si="198"/>
        <v>1354.8</v>
      </c>
      <c r="L477" s="21">
        <f t="shared" ref="L477:L479" si="211">ROUND(J477*0.3,2)*12</f>
        <v>467.16</v>
      </c>
      <c r="M477" s="21">
        <v>30</v>
      </c>
      <c r="N477" s="21">
        <f t="shared" si="204"/>
        <v>93.48</v>
      </c>
      <c r="O477" s="22">
        <f t="shared" si="200"/>
        <v>1945.44</v>
      </c>
      <c r="P477" s="23"/>
      <c r="Q477" s="26">
        <f t="shared" si="201"/>
        <v>1945.44</v>
      </c>
      <c r="R477" s="27">
        <f>J477+J478+J479-300</f>
        <v>0.139999999999986</v>
      </c>
      <c r="S477" s="27">
        <f>ROUND(R477*8053,2)</f>
        <v>1127.42</v>
      </c>
      <c r="T477" s="28">
        <f t="shared" si="202"/>
        <v>16870</v>
      </c>
      <c r="U477" s="26">
        <f>Q477+Q478+Q479+S477+T477+T478+T479</f>
        <v>45865.46</v>
      </c>
    </row>
    <row r="478" spans="1:21">
      <c r="A478" s="14">
        <v>3</v>
      </c>
      <c r="B478" s="14">
        <v>1</v>
      </c>
      <c r="C478" s="14">
        <v>3</v>
      </c>
      <c r="D478" s="14">
        <v>2</v>
      </c>
      <c r="E478" s="14" t="str">
        <f t="shared" ref="E478:E482" si="212">E477</f>
        <v>宅164</v>
      </c>
      <c r="F478" s="14">
        <v>3</v>
      </c>
      <c r="G478" s="14" t="s">
        <v>916</v>
      </c>
      <c r="H478" s="29" t="s">
        <v>915</v>
      </c>
      <c r="I478" s="18">
        <v>85</v>
      </c>
      <c r="J478" s="19">
        <v>86.04</v>
      </c>
      <c r="K478" s="20">
        <f t="shared" si="198"/>
        <v>898.2</v>
      </c>
      <c r="L478" s="21">
        <f t="shared" si="211"/>
        <v>309.72</v>
      </c>
      <c r="M478" s="21">
        <v>30</v>
      </c>
      <c r="N478" s="21">
        <f t="shared" si="204"/>
        <v>61.92</v>
      </c>
      <c r="O478" s="22">
        <f t="shared" si="200"/>
        <v>1299.84</v>
      </c>
      <c r="P478" s="23">
        <v>600</v>
      </c>
      <c r="Q478" s="26">
        <f t="shared" si="201"/>
        <v>1899.84</v>
      </c>
      <c r="R478" s="27"/>
      <c r="S478" s="27"/>
      <c r="T478" s="28">
        <f t="shared" si="202"/>
        <v>11185</v>
      </c>
      <c r="U478" s="26"/>
    </row>
    <row r="479" spans="1:21">
      <c r="A479" s="14">
        <v>3</v>
      </c>
      <c r="B479" s="14">
        <v>1</v>
      </c>
      <c r="C479" s="14">
        <v>3</v>
      </c>
      <c r="D479" s="14">
        <v>3</v>
      </c>
      <c r="E479" s="14" t="str">
        <f t="shared" si="212"/>
        <v>宅164</v>
      </c>
      <c r="F479" s="14">
        <v>3</v>
      </c>
      <c r="G479" s="14" t="s">
        <v>917</v>
      </c>
      <c r="H479" s="29" t="s">
        <v>915</v>
      </c>
      <c r="I479" s="18">
        <v>85</v>
      </c>
      <c r="J479" s="19">
        <v>84.33</v>
      </c>
      <c r="K479" s="20">
        <f t="shared" si="198"/>
        <v>880.44</v>
      </c>
      <c r="L479" s="21">
        <f t="shared" si="211"/>
        <v>303.6</v>
      </c>
      <c r="M479" s="21">
        <v>30</v>
      </c>
      <c r="N479" s="21">
        <f t="shared" si="204"/>
        <v>60.72</v>
      </c>
      <c r="O479" s="22">
        <f t="shared" si="200"/>
        <v>1274.76</v>
      </c>
      <c r="P479" s="23">
        <v>600</v>
      </c>
      <c r="Q479" s="26">
        <f t="shared" si="201"/>
        <v>1874.76</v>
      </c>
      <c r="R479" s="27"/>
      <c r="S479" s="27"/>
      <c r="T479" s="28">
        <f t="shared" si="202"/>
        <v>10963</v>
      </c>
      <c r="U479" s="26"/>
    </row>
    <row r="480" spans="1:21">
      <c r="A480" s="14">
        <v>2</v>
      </c>
      <c r="B480" s="14">
        <v>2</v>
      </c>
      <c r="C480" s="14">
        <v>14</v>
      </c>
      <c r="D480" s="14">
        <v>3</v>
      </c>
      <c r="E480" s="14" t="s">
        <v>918</v>
      </c>
      <c r="F480" s="14">
        <v>14</v>
      </c>
      <c r="G480" s="14" t="s">
        <v>919</v>
      </c>
      <c r="H480" s="29" t="s">
        <v>920</v>
      </c>
      <c r="I480" s="18">
        <v>130</v>
      </c>
      <c r="J480" s="19">
        <v>131.09</v>
      </c>
      <c r="K480" s="20">
        <f t="shared" si="198"/>
        <v>1368.6</v>
      </c>
      <c r="L480" s="21">
        <f t="shared" ref="L480:L488" si="213">ROUND(J480*0.35,2)*12</f>
        <v>550.56</v>
      </c>
      <c r="M480" s="21">
        <v>30</v>
      </c>
      <c r="N480" s="21">
        <f t="shared" si="204"/>
        <v>94.44</v>
      </c>
      <c r="O480" s="22">
        <f t="shared" si="200"/>
        <v>2043.6</v>
      </c>
      <c r="P480" s="23"/>
      <c r="Q480" s="26">
        <f t="shared" si="201"/>
        <v>2043.6</v>
      </c>
      <c r="R480" s="27">
        <f>J480+J481+J482-300</f>
        <v>3.19</v>
      </c>
      <c r="S480" s="27">
        <f>ROUND(R480*8053,2)</f>
        <v>25689.07</v>
      </c>
      <c r="T480" s="28">
        <f t="shared" si="202"/>
        <v>17042</v>
      </c>
      <c r="U480" s="26">
        <f>Q480+Q481+Q482+S480+T480+T481+T482</f>
        <v>71051.15</v>
      </c>
    </row>
    <row r="481" spans="1:21">
      <c r="A481" s="14">
        <v>2</v>
      </c>
      <c r="B481" s="14">
        <v>2</v>
      </c>
      <c r="C481" s="14">
        <v>14</v>
      </c>
      <c r="D481" s="14">
        <v>2</v>
      </c>
      <c r="E481" s="14" t="str">
        <f t="shared" si="212"/>
        <v>宅165</v>
      </c>
      <c r="F481" s="14">
        <v>14</v>
      </c>
      <c r="G481" s="14" t="s">
        <v>921</v>
      </c>
      <c r="H481" s="29" t="s">
        <v>920</v>
      </c>
      <c r="I481" s="18">
        <v>85</v>
      </c>
      <c r="J481" s="19">
        <v>86.92</v>
      </c>
      <c r="K481" s="20">
        <f t="shared" si="198"/>
        <v>907.44</v>
      </c>
      <c r="L481" s="21">
        <f t="shared" si="213"/>
        <v>365.04</v>
      </c>
      <c r="M481" s="21">
        <v>30</v>
      </c>
      <c r="N481" s="21">
        <f t="shared" si="204"/>
        <v>62.64</v>
      </c>
      <c r="O481" s="22">
        <f t="shared" si="200"/>
        <v>1365.12</v>
      </c>
      <c r="P481" s="23">
        <v>600</v>
      </c>
      <c r="Q481" s="26">
        <f t="shared" si="201"/>
        <v>1965.12</v>
      </c>
      <c r="R481" s="27"/>
      <c r="S481" s="27"/>
      <c r="T481" s="28">
        <f t="shared" si="202"/>
        <v>11300</v>
      </c>
      <c r="U481" s="26"/>
    </row>
    <row r="482" spans="1:21">
      <c r="A482" s="14">
        <v>2</v>
      </c>
      <c r="B482" s="14">
        <v>2</v>
      </c>
      <c r="C482" s="14">
        <v>14</v>
      </c>
      <c r="D482" s="14">
        <v>1</v>
      </c>
      <c r="E482" s="14" t="str">
        <f t="shared" si="212"/>
        <v>宅165</v>
      </c>
      <c r="F482" s="14">
        <v>14</v>
      </c>
      <c r="G482" s="14" t="s">
        <v>922</v>
      </c>
      <c r="H482" s="29" t="s">
        <v>920</v>
      </c>
      <c r="I482" s="18">
        <v>85</v>
      </c>
      <c r="J482" s="19">
        <v>85.18</v>
      </c>
      <c r="K482" s="20">
        <f t="shared" si="198"/>
        <v>889.32</v>
      </c>
      <c r="L482" s="21">
        <f t="shared" si="213"/>
        <v>357.72</v>
      </c>
      <c r="M482" s="21">
        <v>30</v>
      </c>
      <c r="N482" s="21">
        <f t="shared" si="204"/>
        <v>61.32</v>
      </c>
      <c r="O482" s="22">
        <f t="shared" si="200"/>
        <v>1338.36</v>
      </c>
      <c r="P482" s="23">
        <v>600</v>
      </c>
      <c r="Q482" s="26">
        <f t="shared" si="201"/>
        <v>1938.36</v>
      </c>
      <c r="R482" s="27"/>
      <c r="S482" s="27"/>
      <c r="T482" s="28">
        <f t="shared" si="202"/>
        <v>11073</v>
      </c>
      <c r="U482" s="26"/>
    </row>
    <row r="483" spans="1:21">
      <c r="A483" s="14">
        <v>2</v>
      </c>
      <c r="B483" s="14">
        <v>1</v>
      </c>
      <c r="C483" s="14">
        <v>21</v>
      </c>
      <c r="D483" s="14">
        <v>1</v>
      </c>
      <c r="E483" s="14" t="s">
        <v>923</v>
      </c>
      <c r="F483" s="14">
        <v>21</v>
      </c>
      <c r="G483" s="14" t="s">
        <v>924</v>
      </c>
      <c r="H483" s="29" t="s">
        <v>925</v>
      </c>
      <c r="I483" s="18">
        <v>130</v>
      </c>
      <c r="J483" s="19">
        <v>131.09</v>
      </c>
      <c r="K483" s="20">
        <f t="shared" si="198"/>
        <v>1368.6</v>
      </c>
      <c r="L483" s="21">
        <f t="shared" si="213"/>
        <v>550.56</v>
      </c>
      <c r="M483" s="21">
        <v>30</v>
      </c>
      <c r="N483" s="21">
        <f t="shared" si="204"/>
        <v>94.44</v>
      </c>
      <c r="O483" s="22">
        <f t="shared" si="200"/>
        <v>2043.6</v>
      </c>
      <c r="P483" s="23"/>
      <c r="Q483" s="26">
        <f t="shared" si="201"/>
        <v>2043.6</v>
      </c>
      <c r="R483" s="27">
        <f>J483+J484+J485-300</f>
        <v>3.19</v>
      </c>
      <c r="S483" s="27">
        <f>ROUND(R483*8053,2)</f>
        <v>25689.07</v>
      </c>
      <c r="T483" s="28">
        <f t="shared" si="202"/>
        <v>17042</v>
      </c>
      <c r="U483" s="26">
        <f>Q483+Q484+Q485+S483+T483+T484+T485</f>
        <v>71051.15</v>
      </c>
    </row>
    <row r="484" spans="1:21">
      <c r="A484" s="14">
        <v>2</v>
      </c>
      <c r="B484" s="14">
        <v>1</v>
      </c>
      <c r="C484" s="14">
        <v>21</v>
      </c>
      <c r="D484" s="14">
        <v>2</v>
      </c>
      <c r="E484" s="14" t="str">
        <f t="shared" ref="E484:E488" si="214">E483</f>
        <v>宅166</v>
      </c>
      <c r="F484" s="14">
        <v>21</v>
      </c>
      <c r="G484" s="14" t="s">
        <v>926</v>
      </c>
      <c r="H484" s="29" t="s">
        <v>925</v>
      </c>
      <c r="I484" s="18">
        <v>85</v>
      </c>
      <c r="J484" s="19">
        <v>86.92</v>
      </c>
      <c r="K484" s="20">
        <f t="shared" si="198"/>
        <v>907.44</v>
      </c>
      <c r="L484" s="21">
        <f t="shared" si="213"/>
        <v>365.04</v>
      </c>
      <c r="M484" s="21">
        <v>30</v>
      </c>
      <c r="N484" s="21">
        <f t="shared" si="204"/>
        <v>62.64</v>
      </c>
      <c r="O484" s="22">
        <f t="shared" si="200"/>
        <v>1365.12</v>
      </c>
      <c r="P484" s="23">
        <v>600</v>
      </c>
      <c r="Q484" s="26">
        <f t="shared" si="201"/>
        <v>1965.12</v>
      </c>
      <c r="R484" s="27"/>
      <c r="S484" s="27"/>
      <c r="T484" s="28">
        <f t="shared" si="202"/>
        <v>11300</v>
      </c>
      <c r="U484" s="26"/>
    </row>
    <row r="485" spans="1:21">
      <c r="A485" s="14">
        <v>2</v>
      </c>
      <c r="B485" s="14">
        <v>1</v>
      </c>
      <c r="C485" s="14">
        <v>21</v>
      </c>
      <c r="D485" s="14">
        <v>3</v>
      </c>
      <c r="E485" s="14" t="str">
        <f t="shared" si="214"/>
        <v>宅166</v>
      </c>
      <c r="F485" s="14">
        <v>21</v>
      </c>
      <c r="G485" s="14" t="s">
        <v>927</v>
      </c>
      <c r="H485" s="29" t="s">
        <v>925</v>
      </c>
      <c r="I485" s="18">
        <v>85</v>
      </c>
      <c r="J485" s="19">
        <v>85.18</v>
      </c>
      <c r="K485" s="20">
        <f t="shared" si="198"/>
        <v>889.32</v>
      </c>
      <c r="L485" s="21">
        <f t="shared" si="213"/>
        <v>357.72</v>
      </c>
      <c r="M485" s="21">
        <v>30</v>
      </c>
      <c r="N485" s="21">
        <f t="shared" si="204"/>
        <v>61.32</v>
      </c>
      <c r="O485" s="22">
        <f t="shared" si="200"/>
        <v>1338.36</v>
      </c>
      <c r="P485" s="23">
        <v>600</v>
      </c>
      <c r="Q485" s="26">
        <f t="shared" si="201"/>
        <v>1938.36</v>
      </c>
      <c r="R485" s="27"/>
      <c r="S485" s="27"/>
      <c r="T485" s="28">
        <f t="shared" si="202"/>
        <v>11073</v>
      </c>
      <c r="U485" s="26"/>
    </row>
    <row r="486" spans="1:21">
      <c r="A486" s="14">
        <v>2</v>
      </c>
      <c r="B486" s="14">
        <v>2</v>
      </c>
      <c r="C486" s="14">
        <v>21</v>
      </c>
      <c r="D486" s="14">
        <v>3</v>
      </c>
      <c r="E486" s="14" t="s">
        <v>928</v>
      </c>
      <c r="F486" s="14">
        <v>21</v>
      </c>
      <c r="G486" s="14" t="s">
        <v>929</v>
      </c>
      <c r="H486" s="29" t="s">
        <v>930</v>
      </c>
      <c r="I486" s="18">
        <v>130</v>
      </c>
      <c r="J486" s="19">
        <v>131.09</v>
      </c>
      <c r="K486" s="20">
        <f t="shared" si="198"/>
        <v>1368.6</v>
      </c>
      <c r="L486" s="21">
        <f t="shared" si="213"/>
        <v>550.56</v>
      </c>
      <c r="M486" s="21">
        <v>30</v>
      </c>
      <c r="N486" s="21">
        <f t="shared" si="204"/>
        <v>94.44</v>
      </c>
      <c r="O486" s="22">
        <f t="shared" si="200"/>
        <v>2043.6</v>
      </c>
      <c r="P486" s="23"/>
      <c r="Q486" s="26">
        <f t="shared" si="201"/>
        <v>2043.6</v>
      </c>
      <c r="R486" s="27">
        <f>J486+J487+J488-300</f>
        <v>3.19</v>
      </c>
      <c r="S486" s="27">
        <f>ROUND(R486*8053,2)</f>
        <v>25689.07</v>
      </c>
      <c r="T486" s="28">
        <f t="shared" si="202"/>
        <v>17042</v>
      </c>
      <c r="U486" s="26">
        <f>Q486+Q487+Q488+S486+T486+T487+T488</f>
        <v>71051.15</v>
      </c>
    </row>
    <row r="487" spans="1:21">
      <c r="A487" s="14">
        <v>2</v>
      </c>
      <c r="B487" s="14">
        <v>2</v>
      </c>
      <c r="C487" s="14">
        <v>21</v>
      </c>
      <c r="D487" s="14">
        <v>2</v>
      </c>
      <c r="E487" s="14" t="str">
        <f t="shared" si="214"/>
        <v>宅167</v>
      </c>
      <c r="F487" s="14">
        <v>21</v>
      </c>
      <c r="G487" s="14" t="s">
        <v>931</v>
      </c>
      <c r="H487" s="29" t="s">
        <v>930</v>
      </c>
      <c r="I487" s="18">
        <v>85</v>
      </c>
      <c r="J487" s="19">
        <v>86.92</v>
      </c>
      <c r="K487" s="20">
        <f t="shared" si="198"/>
        <v>907.44</v>
      </c>
      <c r="L487" s="21">
        <f t="shared" si="213"/>
        <v>365.04</v>
      </c>
      <c r="M487" s="21">
        <v>30</v>
      </c>
      <c r="N487" s="21">
        <f t="shared" si="204"/>
        <v>62.64</v>
      </c>
      <c r="O487" s="22">
        <f t="shared" si="200"/>
        <v>1365.12</v>
      </c>
      <c r="P487" s="23">
        <v>600</v>
      </c>
      <c r="Q487" s="26">
        <f t="shared" si="201"/>
        <v>1965.12</v>
      </c>
      <c r="R487" s="27"/>
      <c r="S487" s="27"/>
      <c r="T487" s="28">
        <f t="shared" si="202"/>
        <v>11300</v>
      </c>
      <c r="U487" s="26"/>
    </row>
    <row r="488" spans="1:21">
      <c r="A488" s="14">
        <v>2</v>
      </c>
      <c r="B488" s="14">
        <v>2</v>
      </c>
      <c r="C488" s="14">
        <v>21</v>
      </c>
      <c r="D488" s="14">
        <v>1</v>
      </c>
      <c r="E488" s="14" t="str">
        <f t="shared" si="214"/>
        <v>宅167</v>
      </c>
      <c r="F488" s="14">
        <v>21</v>
      </c>
      <c r="G488" s="14" t="s">
        <v>932</v>
      </c>
      <c r="H488" s="29" t="s">
        <v>930</v>
      </c>
      <c r="I488" s="18">
        <v>85</v>
      </c>
      <c r="J488" s="19">
        <v>85.18</v>
      </c>
      <c r="K488" s="20">
        <f t="shared" si="198"/>
        <v>889.32</v>
      </c>
      <c r="L488" s="21">
        <f t="shared" si="213"/>
        <v>357.72</v>
      </c>
      <c r="M488" s="21">
        <v>30</v>
      </c>
      <c r="N488" s="21">
        <f t="shared" si="204"/>
        <v>61.32</v>
      </c>
      <c r="O488" s="22">
        <f t="shared" si="200"/>
        <v>1338.36</v>
      </c>
      <c r="P488" s="23">
        <v>600</v>
      </c>
      <c r="Q488" s="26">
        <f t="shared" si="201"/>
        <v>1938.36</v>
      </c>
      <c r="R488" s="27"/>
      <c r="S488" s="27"/>
      <c r="T488" s="28">
        <f t="shared" si="202"/>
        <v>11073</v>
      </c>
      <c r="U488" s="26"/>
    </row>
    <row r="489" spans="1:21">
      <c r="A489" s="14">
        <v>6</v>
      </c>
      <c r="B489" s="14">
        <v>2</v>
      </c>
      <c r="C489" s="14">
        <v>3</v>
      </c>
      <c r="D489" s="14">
        <v>3</v>
      </c>
      <c r="E489" s="14" t="s">
        <v>933</v>
      </c>
      <c r="F489" s="14">
        <v>3</v>
      </c>
      <c r="G489" s="14" t="s">
        <v>934</v>
      </c>
      <c r="H489" s="29" t="s">
        <v>935</v>
      </c>
      <c r="I489" s="18">
        <v>130</v>
      </c>
      <c r="J489" s="19">
        <v>130.42</v>
      </c>
      <c r="K489" s="20">
        <f t="shared" si="198"/>
        <v>1361.64</v>
      </c>
      <c r="L489" s="21">
        <f t="shared" ref="L489:L494" si="215">ROUND(J489*0.3,2)*12</f>
        <v>469.56</v>
      </c>
      <c r="M489" s="21">
        <v>30</v>
      </c>
      <c r="N489" s="21">
        <f t="shared" si="204"/>
        <v>93.96</v>
      </c>
      <c r="O489" s="22">
        <f t="shared" si="200"/>
        <v>1955.16</v>
      </c>
      <c r="P489" s="23"/>
      <c r="Q489" s="26">
        <f t="shared" si="201"/>
        <v>1955.16</v>
      </c>
      <c r="R489" s="27">
        <f>J489+J490+J491-300</f>
        <v>1.63999999999999</v>
      </c>
      <c r="S489" s="27">
        <f>ROUND(R489*8053,2)</f>
        <v>13206.92</v>
      </c>
      <c r="T489" s="28">
        <f t="shared" si="202"/>
        <v>16955</v>
      </c>
      <c r="U489" s="26">
        <f>Q489+Q490+Q491+S489+T489+T490+T491</f>
        <v>58040.04</v>
      </c>
    </row>
    <row r="490" spans="1:21">
      <c r="A490" s="14">
        <v>6</v>
      </c>
      <c r="B490" s="14">
        <v>2</v>
      </c>
      <c r="C490" s="14">
        <v>2</v>
      </c>
      <c r="D490" s="14">
        <v>2</v>
      </c>
      <c r="E490" s="14" t="str">
        <f t="shared" ref="E490:E494" si="216">E489</f>
        <v>宅168</v>
      </c>
      <c r="F490" s="14">
        <v>2</v>
      </c>
      <c r="G490" s="14" t="s">
        <v>936</v>
      </c>
      <c r="H490" s="29" t="s">
        <v>935</v>
      </c>
      <c r="I490" s="18">
        <v>85</v>
      </c>
      <c r="J490" s="19">
        <v>86.47</v>
      </c>
      <c r="K490" s="20">
        <f t="shared" si="198"/>
        <v>902.76</v>
      </c>
      <c r="L490" s="21">
        <f t="shared" si="215"/>
        <v>311.28</v>
      </c>
      <c r="M490" s="21">
        <v>30</v>
      </c>
      <c r="N490" s="21"/>
      <c r="O490" s="22">
        <f t="shared" si="200"/>
        <v>1244.04</v>
      </c>
      <c r="P490" s="23">
        <v>600</v>
      </c>
      <c r="Q490" s="26">
        <f t="shared" si="201"/>
        <v>1844.04</v>
      </c>
      <c r="R490" s="27"/>
      <c r="S490" s="27"/>
      <c r="T490" s="28">
        <f t="shared" si="202"/>
        <v>11241</v>
      </c>
      <c r="U490" s="26"/>
    </row>
    <row r="491" spans="1:21">
      <c r="A491" s="14">
        <v>6</v>
      </c>
      <c r="B491" s="14">
        <v>2</v>
      </c>
      <c r="C491" s="14">
        <v>2</v>
      </c>
      <c r="D491" s="14">
        <v>1</v>
      </c>
      <c r="E491" s="14" t="str">
        <f t="shared" si="216"/>
        <v>宅168</v>
      </c>
      <c r="F491" s="14">
        <v>2</v>
      </c>
      <c r="G491" s="14" t="s">
        <v>937</v>
      </c>
      <c r="H491" s="29" t="s">
        <v>935</v>
      </c>
      <c r="I491" s="18">
        <v>85</v>
      </c>
      <c r="J491" s="19">
        <v>84.75</v>
      </c>
      <c r="K491" s="20">
        <f t="shared" si="198"/>
        <v>884.76</v>
      </c>
      <c r="L491" s="21">
        <f t="shared" si="215"/>
        <v>305.16</v>
      </c>
      <c r="M491" s="21">
        <v>30</v>
      </c>
      <c r="N491" s="21"/>
      <c r="O491" s="22">
        <f t="shared" si="200"/>
        <v>1219.92</v>
      </c>
      <c r="P491" s="23">
        <v>600</v>
      </c>
      <c r="Q491" s="26">
        <f t="shared" si="201"/>
        <v>1819.92</v>
      </c>
      <c r="R491" s="27"/>
      <c r="S491" s="27"/>
      <c r="T491" s="28">
        <f t="shared" si="202"/>
        <v>11018</v>
      </c>
      <c r="U491" s="26"/>
    </row>
    <row r="492" spans="1:21">
      <c r="A492" s="14">
        <v>3</v>
      </c>
      <c r="B492" s="14">
        <v>1</v>
      </c>
      <c r="C492" s="14">
        <v>4</v>
      </c>
      <c r="D492" s="14">
        <v>1</v>
      </c>
      <c r="E492" s="14" t="s">
        <v>938</v>
      </c>
      <c r="F492" s="14">
        <v>4</v>
      </c>
      <c r="G492" s="14" t="s">
        <v>939</v>
      </c>
      <c r="H492" s="29" t="s">
        <v>940</v>
      </c>
      <c r="I492" s="18">
        <v>130</v>
      </c>
      <c r="J492" s="19">
        <v>129.77</v>
      </c>
      <c r="K492" s="20">
        <f t="shared" si="198"/>
        <v>1354.8</v>
      </c>
      <c r="L492" s="21">
        <f t="shared" si="215"/>
        <v>467.16</v>
      </c>
      <c r="M492" s="21">
        <v>30</v>
      </c>
      <c r="N492" s="21">
        <f t="shared" ref="N492:N512" si="217">ROUND(J492*0.06,2)*12</f>
        <v>93.48</v>
      </c>
      <c r="O492" s="22">
        <f t="shared" si="200"/>
        <v>1945.44</v>
      </c>
      <c r="P492" s="23"/>
      <c r="Q492" s="26">
        <f t="shared" si="201"/>
        <v>1945.44</v>
      </c>
      <c r="R492" s="27">
        <f>J492+J493+J494-300</f>
        <v>0.940000000000055</v>
      </c>
      <c r="S492" s="27">
        <f>ROUND(R492*8053,2)</f>
        <v>7569.82</v>
      </c>
      <c r="T492" s="28">
        <f t="shared" si="202"/>
        <v>16870</v>
      </c>
      <c r="U492" s="26">
        <f>Q492+Q493+Q494+S492+T492+T493+T494</f>
        <v>52361.22</v>
      </c>
    </row>
    <row r="493" spans="1:21">
      <c r="A493" s="14">
        <v>3</v>
      </c>
      <c r="B493" s="14">
        <v>1</v>
      </c>
      <c r="C493" s="14">
        <v>4</v>
      </c>
      <c r="D493" s="14">
        <v>3</v>
      </c>
      <c r="E493" s="14" t="str">
        <f t="shared" si="216"/>
        <v>宅169</v>
      </c>
      <c r="F493" s="14">
        <v>4</v>
      </c>
      <c r="G493" s="14" t="s">
        <v>941</v>
      </c>
      <c r="H493" s="29" t="s">
        <v>942</v>
      </c>
      <c r="I493" s="18">
        <v>85</v>
      </c>
      <c r="J493" s="19">
        <v>84.33</v>
      </c>
      <c r="K493" s="20">
        <f t="shared" si="198"/>
        <v>880.44</v>
      </c>
      <c r="L493" s="21">
        <f t="shared" si="215"/>
        <v>303.6</v>
      </c>
      <c r="M493" s="21">
        <v>30</v>
      </c>
      <c r="N493" s="21">
        <f t="shared" si="217"/>
        <v>60.72</v>
      </c>
      <c r="O493" s="22">
        <f t="shared" si="200"/>
        <v>1274.76</v>
      </c>
      <c r="P493" s="23">
        <v>600</v>
      </c>
      <c r="Q493" s="26">
        <f t="shared" si="201"/>
        <v>1874.76</v>
      </c>
      <c r="R493" s="27"/>
      <c r="S493" s="27"/>
      <c r="T493" s="28">
        <f t="shared" si="202"/>
        <v>10963</v>
      </c>
      <c r="U493" s="26"/>
    </row>
    <row r="494" spans="1:21">
      <c r="A494" s="14">
        <v>5</v>
      </c>
      <c r="B494" s="14">
        <v>2</v>
      </c>
      <c r="C494" s="14">
        <v>2</v>
      </c>
      <c r="D494" s="14">
        <v>2</v>
      </c>
      <c r="E494" s="14" t="str">
        <f t="shared" si="216"/>
        <v>宅169</v>
      </c>
      <c r="F494" s="14">
        <v>2</v>
      </c>
      <c r="G494" s="14" t="s">
        <v>943</v>
      </c>
      <c r="H494" s="29" t="s">
        <v>944</v>
      </c>
      <c r="I494" s="18">
        <v>85</v>
      </c>
      <c r="J494" s="19">
        <v>86.84</v>
      </c>
      <c r="K494" s="20">
        <f t="shared" si="198"/>
        <v>906.6</v>
      </c>
      <c r="L494" s="21">
        <f t="shared" si="215"/>
        <v>312.6</v>
      </c>
      <c r="M494" s="21">
        <v>30</v>
      </c>
      <c r="N494" s="21"/>
      <c r="O494" s="22">
        <f t="shared" si="200"/>
        <v>1249.2</v>
      </c>
      <c r="P494" s="23">
        <v>600</v>
      </c>
      <c r="Q494" s="26">
        <f t="shared" si="201"/>
        <v>1849.2</v>
      </c>
      <c r="R494" s="27"/>
      <c r="S494" s="27"/>
      <c r="T494" s="28">
        <f t="shared" si="202"/>
        <v>11289</v>
      </c>
      <c r="U494" s="26"/>
    </row>
    <row r="495" spans="1:21">
      <c r="A495" s="14">
        <v>2</v>
      </c>
      <c r="B495" s="14">
        <v>2</v>
      </c>
      <c r="C495" s="14">
        <v>16</v>
      </c>
      <c r="D495" s="14">
        <v>3</v>
      </c>
      <c r="E495" s="14" t="s">
        <v>945</v>
      </c>
      <c r="F495" s="14">
        <v>16</v>
      </c>
      <c r="G495" s="14" t="s">
        <v>946</v>
      </c>
      <c r="H495" s="29" t="s">
        <v>947</v>
      </c>
      <c r="I495" s="18">
        <v>130</v>
      </c>
      <c r="J495" s="19">
        <v>131.09</v>
      </c>
      <c r="K495" s="20">
        <f t="shared" si="198"/>
        <v>1368.6</v>
      </c>
      <c r="L495" s="21">
        <f t="shared" ref="L495:L497" si="218">ROUND(J495*0.35,2)*12</f>
        <v>550.56</v>
      </c>
      <c r="M495" s="21">
        <v>30</v>
      </c>
      <c r="N495" s="21">
        <f t="shared" si="217"/>
        <v>94.44</v>
      </c>
      <c r="O495" s="22">
        <f t="shared" si="200"/>
        <v>2043.6</v>
      </c>
      <c r="P495" s="23"/>
      <c r="Q495" s="26">
        <f t="shared" si="201"/>
        <v>2043.6</v>
      </c>
      <c r="R495" s="27">
        <f>J495+J496+J497-300</f>
        <v>3.19</v>
      </c>
      <c r="S495" s="27">
        <f>ROUND(R495*8053,2)</f>
        <v>25689.07</v>
      </c>
      <c r="T495" s="28">
        <f t="shared" si="202"/>
        <v>17042</v>
      </c>
      <c r="U495" s="26">
        <f>Q495+Q496+Q497+S495+T495+T496+T497</f>
        <v>71051.15</v>
      </c>
    </row>
    <row r="496" spans="1:21">
      <c r="A496" s="14">
        <v>2</v>
      </c>
      <c r="B496" s="14">
        <v>2</v>
      </c>
      <c r="C496" s="14">
        <v>16</v>
      </c>
      <c r="D496" s="14">
        <v>2</v>
      </c>
      <c r="E496" s="14" t="str">
        <f t="shared" ref="E496:E500" si="219">E495</f>
        <v>宅170</v>
      </c>
      <c r="F496" s="14">
        <v>16</v>
      </c>
      <c r="G496" s="14" t="s">
        <v>948</v>
      </c>
      <c r="H496" s="29" t="s">
        <v>949</v>
      </c>
      <c r="I496" s="18">
        <v>85</v>
      </c>
      <c r="J496" s="19">
        <v>86.92</v>
      </c>
      <c r="K496" s="20">
        <f t="shared" si="198"/>
        <v>907.44</v>
      </c>
      <c r="L496" s="21">
        <f t="shared" si="218"/>
        <v>365.04</v>
      </c>
      <c r="M496" s="21">
        <v>30</v>
      </c>
      <c r="N496" s="21">
        <f t="shared" si="217"/>
        <v>62.64</v>
      </c>
      <c r="O496" s="22">
        <f t="shared" si="200"/>
        <v>1365.12</v>
      </c>
      <c r="P496" s="23">
        <v>600</v>
      </c>
      <c r="Q496" s="26">
        <f t="shared" si="201"/>
        <v>1965.12</v>
      </c>
      <c r="R496" s="27"/>
      <c r="S496" s="27"/>
      <c r="T496" s="28">
        <f t="shared" si="202"/>
        <v>11300</v>
      </c>
      <c r="U496" s="26"/>
    </row>
    <row r="497" spans="1:21">
      <c r="A497" s="14">
        <v>2</v>
      </c>
      <c r="B497" s="14">
        <v>2</v>
      </c>
      <c r="C497" s="14">
        <v>16</v>
      </c>
      <c r="D497" s="14">
        <v>1</v>
      </c>
      <c r="E497" s="14" t="str">
        <f t="shared" si="219"/>
        <v>宅170</v>
      </c>
      <c r="F497" s="14">
        <v>16</v>
      </c>
      <c r="G497" s="14" t="s">
        <v>950</v>
      </c>
      <c r="H497" s="29" t="s">
        <v>951</v>
      </c>
      <c r="I497" s="18">
        <v>85</v>
      </c>
      <c r="J497" s="19">
        <v>85.18</v>
      </c>
      <c r="K497" s="20">
        <f t="shared" si="198"/>
        <v>889.32</v>
      </c>
      <c r="L497" s="21">
        <f t="shared" si="218"/>
        <v>357.72</v>
      </c>
      <c r="M497" s="21">
        <v>30</v>
      </c>
      <c r="N497" s="21">
        <f t="shared" si="217"/>
        <v>61.32</v>
      </c>
      <c r="O497" s="22">
        <f t="shared" si="200"/>
        <v>1338.36</v>
      </c>
      <c r="P497" s="23">
        <v>600</v>
      </c>
      <c r="Q497" s="26">
        <f t="shared" si="201"/>
        <v>1938.36</v>
      </c>
      <c r="R497" s="27"/>
      <c r="S497" s="27"/>
      <c r="T497" s="28">
        <f t="shared" si="202"/>
        <v>11073</v>
      </c>
      <c r="U497" s="26"/>
    </row>
    <row r="498" spans="1:21">
      <c r="A498" s="14">
        <v>3</v>
      </c>
      <c r="B498" s="14">
        <v>2</v>
      </c>
      <c r="C498" s="14">
        <v>4</v>
      </c>
      <c r="D498" s="14">
        <v>3</v>
      </c>
      <c r="E498" s="14" t="s">
        <v>952</v>
      </c>
      <c r="F498" s="14">
        <v>4</v>
      </c>
      <c r="G498" s="14" t="s">
        <v>953</v>
      </c>
      <c r="H498" s="29" t="s">
        <v>954</v>
      </c>
      <c r="I498" s="18">
        <v>130</v>
      </c>
      <c r="J498" s="19">
        <v>129.77</v>
      </c>
      <c r="K498" s="20">
        <f t="shared" si="198"/>
        <v>1354.8</v>
      </c>
      <c r="L498" s="21">
        <f t="shared" ref="L498:L500" si="220">ROUND(J498*0.3,2)*12</f>
        <v>467.16</v>
      </c>
      <c r="M498" s="21">
        <v>30</v>
      </c>
      <c r="N498" s="21">
        <f t="shared" si="217"/>
        <v>93.48</v>
      </c>
      <c r="O498" s="22">
        <f t="shared" si="200"/>
        <v>1945.44</v>
      </c>
      <c r="P498" s="23"/>
      <c r="Q498" s="26">
        <f t="shared" si="201"/>
        <v>1945.44</v>
      </c>
      <c r="R498" s="27">
        <f>J498+J499+J500-300</f>
        <v>0.139999999999986</v>
      </c>
      <c r="S498" s="27">
        <f>ROUND(R498*8053,2)</f>
        <v>1127.42</v>
      </c>
      <c r="T498" s="28">
        <f t="shared" si="202"/>
        <v>16870</v>
      </c>
      <c r="U498" s="26">
        <f>Q498+Q499+Q500+S498+T498+T499+T500</f>
        <v>45865.46</v>
      </c>
    </row>
    <row r="499" spans="1:21">
      <c r="A499" s="14">
        <v>3</v>
      </c>
      <c r="B499" s="14">
        <v>2</v>
      </c>
      <c r="C499" s="14">
        <v>4</v>
      </c>
      <c r="D499" s="14">
        <v>2</v>
      </c>
      <c r="E499" s="14" t="str">
        <f t="shared" si="219"/>
        <v>宅171</v>
      </c>
      <c r="F499" s="14">
        <v>4</v>
      </c>
      <c r="G499" s="14" t="s">
        <v>955</v>
      </c>
      <c r="H499" s="29" t="s">
        <v>956</v>
      </c>
      <c r="I499" s="18">
        <v>85</v>
      </c>
      <c r="J499" s="19">
        <v>86.04</v>
      </c>
      <c r="K499" s="20">
        <f t="shared" si="198"/>
        <v>898.2</v>
      </c>
      <c r="L499" s="21">
        <f t="shared" si="220"/>
        <v>309.72</v>
      </c>
      <c r="M499" s="21">
        <v>30</v>
      </c>
      <c r="N499" s="21">
        <f t="shared" si="217"/>
        <v>61.92</v>
      </c>
      <c r="O499" s="22">
        <f t="shared" si="200"/>
        <v>1299.84</v>
      </c>
      <c r="P499" s="23">
        <v>600</v>
      </c>
      <c r="Q499" s="26">
        <f t="shared" si="201"/>
        <v>1899.84</v>
      </c>
      <c r="R499" s="27"/>
      <c r="S499" s="27"/>
      <c r="T499" s="28">
        <f t="shared" si="202"/>
        <v>11185</v>
      </c>
      <c r="U499" s="26"/>
    </row>
    <row r="500" spans="1:21">
      <c r="A500" s="14">
        <v>3</v>
      </c>
      <c r="B500" s="14">
        <v>2</v>
      </c>
      <c r="C500" s="14">
        <v>4</v>
      </c>
      <c r="D500" s="14">
        <v>1</v>
      </c>
      <c r="E500" s="14" t="str">
        <f t="shared" si="219"/>
        <v>宅171</v>
      </c>
      <c r="F500" s="14">
        <v>4</v>
      </c>
      <c r="G500" s="14" t="s">
        <v>957</v>
      </c>
      <c r="H500" s="29" t="s">
        <v>951</v>
      </c>
      <c r="I500" s="18">
        <v>85</v>
      </c>
      <c r="J500" s="19">
        <v>84.33</v>
      </c>
      <c r="K500" s="20">
        <f t="shared" si="198"/>
        <v>880.44</v>
      </c>
      <c r="L500" s="21">
        <f t="shared" si="220"/>
        <v>303.6</v>
      </c>
      <c r="M500" s="21">
        <v>30</v>
      </c>
      <c r="N500" s="21">
        <f t="shared" si="217"/>
        <v>60.72</v>
      </c>
      <c r="O500" s="22">
        <f t="shared" si="200"/>
        <v>1274.76</v>
      </c>
      <c r="P500" s="23">
        <v>600</v>
      </c>
      <c r="Q500" s="26">
        <f t="shared" si="201"/>
        <v>1874.76</v>
      </c>
      <c r="R500" s="27"/>
      <c r="S500" s="27"/>
      <c r="T500" s="28">
        <f t="shared" si="202"/>
        <v>10963</v>
      </c>
      <c r="U500" s="26"/>
    </row>
    <row r="501" spans="1:21">
      <c r="A501" s="14">
        <v>2</v>
      </c>
      <c r="B501" s="14">
        <v>2</v>
      </c>
      <c r="C501" s="14">
        <v>17</v>
      </c>
      <c r="D501" s="14">
        <v>3</v>
      </c>
      <c r="E501" s="14" t="s">
        <v>958</v>
      </c>
      <c r="F501" s="14">
        <v>17</v>
      </c>
      <c r="G501" s="14" t="s">
        <v>959</v>
      </c>
      <c r="H501" s="29" t="s">
        <v>960</v>
      </c>
      <c r="I501" s="18">
        <v>130</v>
      </c>
      <c r="J501" s="19">
        <v>131.09</v>
      </c>
      <c r="K501" s="20">
        <f t="shared" si="198"/>
        <v>1368.6</v>
      </c>
      <c r="L501" s="21">
        <f>ROUND(J501*0.35,2)*12</f>
        <v>550.56</v>
      </c>
      <c r="M501" s="21">
        <v>30</v>
      </c>
      <c r="N501" s="21">
        <f t="shared" si="217"/>
        <v>94.44</v>
      </c>
      <c r="O501" s="22">
        <f t="shared" si="200"/>
        <v>2043.6</v>
      </c>
      <c r="P501" s="23"/>
      <c r="Q501" s="26">
        <f t="shared" si="201"/>
        <v>2043.6</v>
      </c>
      <c r="R501" s="27">
        <f>J501+J502+J503-300</f>
        <v>2.23000000000002</v>
      </c>
      <c r="S501" s="27">
        <f>ROUND(R501*8053,2)</f>
        <v>17958.19</v>
      </c>
      <c r="T501" s="28">
        <f t="shared" si="202"/>
        <v>17042</v>
      </c>
      <c r="U501" s="26">
        <f>Q501+Q502+Q503+S501+T501+T502+T503</f>
        <v>63128.43</v>
      </c>
    </row>
    <row r="502" spans="1:21">
      <c r="A502" s="14">
        <v>3</v>
      </c>
      <c r="B502" s="14">
        <v>2</v>
      </c>
      <c r="C502" s="14">
        <v>14</v>
      </c>
      <c r="D502" s="14">
        <v>1</v>
      </c>
      <c r="E502" s="14" t="str">
        <f t="shared" ref="E502:E506" si="221">E501</f>
        <v>宅172</v>
      </c>
      <c r="F502" s="14">
        <v>14</v>
      </c>
      <c r="G502" s="14" t="s">
        <v>961</v>
      </c>
      <c r="H502" s="29" t="s">
        <v>962</v>
      </c>
      <c r="I502" s="18">
        <v>85</v>
      </c>
      <c r="J502" s="19">
        <v>84.33</v>
      </c>
      <c r="K502" s="20">
        <f t="shared" si="198"/>
        <v>880.44</v>
      </c>
      <c r="L502" s="21">
        <f>ROUND(J502*0.35,2)*12</f>
        <v>354.24</v>
      </c>
      <c r="M502" s="21">
        <v>30</v>
      </c>
      <c r="N502" s="21">
        <f t="shared" si="217"/>
        <v>60.72</v>
      </c>
      <c r="O502" s="22">
        <f t="shared" si="200"/>
        <v>1325.4</v>
      </c>
      <c r="P502" s="23">
        <v>600</v>
      </c>
      <c r="Q502" s="26">
        <f t="shared" si="201"/>
        <v>1925.4</v>
      </c>
      <c r="R502" s="27"/>
      <c r="S502" s="27"/>
      <c r="T502" s="28">
        <f t="shared" si="202"/>
        <v>10963</v>
      </c>
      <c r="U502" s="26"/>
    </row>
    <row r="503" spans="1:21">
      <c r="A503" s="14">
        <v>4</v>
      </c>
      <c r="B503" s="14">
        <v>1</v>
      </c>
      <c r="C503" s="14">
        <v>7</v>
      </c>
      <c r="D503" s="14">
        <v>2</v>
      </c>
      <c r="E503" s="14" t="str">
        <f t="shared" si="221"/>
        <v>宅172</v>
      </c>
      <c r="F503" s="14">
        <v>7</v>
      </c>
      <c r="G503" s="14" t="s">
        <v>963</v>
      </c>
      <c r="H503" s="29" t="s">
        <v>964</v>
      </c>
      <c r="I503" s="18">
        <v>85</v>
      </c>
      <c r="J503" s="19">
        <v>86.81</v>
      </c>
      <c r="K503" s="20">
        <f t="shared" si="198"/>
        <v>906.24</v>
      </c>
      <c r="L503" s="21">
        <f t="shared" ref="L503:L506" si="222">ROUND(J503*0.3,2)*12</f>
        <v>312.48</v>
      </c>
      <c r="M503" s="21">
        <v>30</v>
      </c>
      <c r="N503" s="21">
        <f t="shared" si="217"/>
        <v>62.52</v>
      </c>
      <c r="O503" s="22">
        <f t="shared" si="200"/>
        <v>1311.24</v>
      </c>
      <c r="P503" s="23">
        <v>600</v>
      </c>
      <c r="Q503" s="26">
        <f t="shared" si="201"/>
        <v>1911.24</v>
      </c>
      <c r="R503" s="27"/>
      <c r="S503" s="27"/>
      <c r="T503" s="28">
        <f t="shared" si="202"/>
        <v>11285</v>
      </c>
      <c r="U503" s="26"/>
    </row>
    <row r="504" spans="1:21">
      <c r="A504" s="14">
        <v>3</v>
      </c>
      <c r="B504" s="14">
        <v>2</v>
      </c>
      <c r="C504" s="14">
        <v>3</v>
      </c>
      <c r="D504" s="14">
        <v>3</v>
      </c>
      <c r="E504" s="14" t="s">
        <v>965</v>
      </c>
      <c r="F504" s="14">
        <v>3</v>
      </c>
      <c r="G504" s="14" t="s">
        <v>966</v>
      </c>
      <c r="H504" s="29" t="s">
        <v>967</v>
      </c>
      <c r="I504" s="18">
        <v>130</v>
      </c>
      <c r="J504" s="19">
        <v>129.77</v>
      </c>
      <c r="K504" s="20">
        <f t="shared" si="198"/>
        <v>1354.8</v>
      </c>
      <c r="L504" s="21">
        <f t="shared" si="222"/>
        <v>467.16</v>
      </c>
      <c r="M504" s="21">
        <v>30</v>
      </c>
      <c r="N504" s="21">
        <f t="shared" si="217"/>
        <v>93.48</v>
      </c>
      <c r="O504" s="22">
        <f t="shared" si="200"/>
        <v>1945.44</v>
      </c>
      <c r="P504" s="23"/>
      <c r="Q504" s="26">
        <f t="shared" si="201"/>
        <v>1945.44</v>
      </c>
      <c r="R504" s="27">
        <f>J504+J505+J506-300</f>
        <v>0.139999999999986</v>
      </c>
      <c r="S504" s="27">
        <f>ROUND(R504*8053,2)</f>
        <v>1127.42</v>
      </c>
      <c r="T504" s="28">
        <f t="shared" si="202"/>
        <v>16870</v>
      </c>
      <c r="U504" s="26">
        <f>Q504+Q505+Q506+S504+T504+T505+T506</f>
        <v>45865.46</v>
      </c>
    </row>
    <row r="505" spans="1:21">
      <c r="A505" s="14">
        <v>3</v>
      </c>
      <c r="B505" s="14">
        <v>2</v>
      </c>
      <c r="C505" s="14">
        <v>3</v>
      </c>
      <c r="D505" s="14">
        <v>2</v>
      </c>
      <c r="E505" s="14" t="str">
        <f t="shared" si="221"/>
        <v>宅173</v>
      </c>
      <c r="F505" s="14">
        <v>3</v>
      </c>
      <c r="G505" s="14" t="s">
        <v>968</v>
      </c>
      <c r="H505" s="29" t="s">
        <v>967</v>
      </c>
      <c r="I505" s="18">
        <v>85</v>
      </c>
      <c r="J505" s="19">
        <v>86.04</v>
      </c>
      <c r="K505" s="20">
        <f t="shared" si="198"/>
        <v>898.2</v>
      </c>
      <c r="L505" s="21">
        <f t="shared" si="222"/>
        <v>309.72</v>
      </c>
      <c r="M505" s="21">
        <v>30</v>
      </c>
      <c r="N505" s="21">
        <f t="shared" si="217"/>
        <v>61.92</v>
      </c>
      <c r="O505" s="22">
        <f t="shared" si="200"/>
        <v>1299.84</v>
      </c>
      <c r="P505" s="23">
        <v>600</v>
      </c>
      <c r="Q505" s="26">
        <f t="shared" si="201"/>
        <v>1899.84</v>
      </c>
      <c r="R505" s="27"/>
      <c r="S505" s="27"/>
      <c r="T505" s="28">
        <f t="shared" si="202"/>
        <v>11185</v>
      </c>
      <c r="U505" s="26"/>
    </row>
    <row r="506" spans="1:21">
      <c r="A506" s="14">
        <v>3</v>
      </c>
      <c r="B506" s="14">
        <v>2</v>
      </c>
      <c r="C506" s="14">
        <v>3</v>
      </c>
      <c r="D506" s="14">
        <v>1</v>
      </c>
      <c r="E506" s="14" t="str">
        <f t="shared" si="221"/>
        <v>宅173</v>
      </c>
      <c r="F506" s="14">
        <v>3</v>
      </c>
      <c r="G506" s="14" t="s">
        <v>969</v>
      </c>
      <c r="H506" s="29" t="s">
        <v>947</v>
      </c>
      <c r="I506" s="18">
        <v>85</v>
      </c>
      <c r="J506" s="19">
        <v>84.33</v>
      </c>
      <c r="K506" s="20">
        <f t="shared" si="198"/>
        <v>880.44</v>
      </c>
      <c r="L506" s="21">
        <f t="shared" si="222"/>
        <v>303.6</v>
      </c>
      <c r="M506" s="21">
        <v>30</v>
      </c>
      <c r="N506" s="21">
        <f t="shared" si="217"/>
        <v>60.72</v>
      </c>
      <c r="O506" s="22">
        <f t="shared" si="200"/>
        <v>1274.76</v>
      </c>
      <c r="P506" s="23">
        <v>600</v>
      </c>
      <c r="Q506" s="26">
        <f t="shared" si="201"/>
        <v>1874.76</v>
      </c>
      <c r="R506" s="27"/>
      <c r="S506" s="27"/>
      <c r="T506" s="28">
        <f t="shared" si="202"/>
        <v>10963</v>
      </c>
      <c r="U506" s="26"/>
    </row>
    <row r="507" spans="1:21">
      <c r="A507" s="14">
        <v>2</v>
      </c>
      <c r="B507" s="14">
        <v>1</v>
      </c>
      <c r="C507" s="14">
        <v>13</v>
      </c>
      <c r="D507" s="14">
        <v>1</v>
      </c>
      <c r="E507" s="14" t="s">
        <v>970</v>
      </c>
      <c r="F507" s="14">
        <v>13</v>
      </c>
      <c r="G507" s="14" t="s">
        <v>971</v>
      </c>
      <c r="H507" s="29" t="s">
        <v>972</v>
      </c>
      <c r="I507" s="18">
        <v>130</v>
      </c>
      <c r="J507" s="19">
        <v>131.09</v>
      </c>
      <c r="K507" s="20">
        <f t="shared" si="198"/>
        <v>1368.6</v>
      </c>
      <c r="L507" s="21">
        <f t="shared" ref="L507:L512" si="223">ROUND(J507*0.35,2)*12</f>
        <v>550.56</v>
      </c>
      <c r="M507" s="21">
        <v>30</v>
      </c>
      <c r="N507" s="21">
        <f t="shared" si="217"/>
        <v>94.44</v>
      </c>
      <c r="O507" s="22">
        <f t="shared" si="200"/>
        <v>2043.6</v>
      </c>
      <c r="P507" s="23"/>
      <c r="Q507" s="26">
        <f t="shared" si="201"/>
        <v>2043.6</v>
      </c>
      <c r="R507" s="27">
        <f>J507+J508+J509-300</f>
        <v>3.19</v>
      </c>
      <c r="S507" s="27">
        <f>ROUND(R507*8053,2)</f>
        <v>25689.07</v>
      </c>
      <c r="T507" s="28">
        <f t="shared" si="202"/>
        <v>17042</v>
      </c>
      <c r="U507" s="26">
        <f>Q507+Q508+Q509+S507+T507+T508+T509</f>
        <v>71051.15</v>
      </c>
    </row>
    <row r="508" spans="1:21">
      <c r="A508" s="14">
        <v>2</v>
      </c>
      <c r="B508" s="14">
        <v>1</v>
      </c>
      <c r="C508" s="14">
        <v>13</v>
      </c>
      <c r="D508" s="14">
        <v>2</v>
      </c>
      <c r="E508" s="14" t="str">
        <f t="shared" ref="E508:E512" si="224">E507</f>
        <v>宅174</v>
      </c>
      <c r="F508" s="14">
        <v>13</v>
      </c>
      <c r="G508" s="14" t="s">
        <v>973</v>
      </c>
      <c r="H508" s="29" t="s">
        <v>972</v>
      </c>
      <c r="I508" s="18">
        <v>85</v>
      </c>
      <c r="J508" s="19">
        <v>86.92</v>
      </c>
      <c r="K508" s="20">
        <f t="shared" si="198"/>
        <v>907.44</v>
      </c>
      <c r="L508" s="21">
        <f t="shared" si="223"/>
        <v>365.04</v>
      </c>
      <c r="M508" s="21">
        <v>30</v>
      </c>
      <c r="N508" s="21">
        <f t="shared" si="217"/>
        <v>62.64</v>
      </c>
      <c r="O508" s="22">
        <f t="shared" si="200"/>
        <v>1365.12</v>
      </c>
      <c r="P508" s="23">
        <v>600</v>
      </c>
      <c r="Q508" s="26">
        <f t="shared" si="201"/>
        <v>1965.12</v>
      </c>
      <c r="R508" s="27"/>
      <c r="S508" s="27"/>
      <c r="T508" s="28">
        <f t="shared" si="202"/>
        <v>11300</v>
      </c>
      <c r="U508" s="26"/>
    </row>
    <row r="509" spans="1:21">
      <c r="A509" s="14">
        <v>2</v>
      </c>
      <c r="B509" s="14">
        <v>1</v>
      </c>
      <c r="C509" s="14">
        <v>13</v>
      </c>
      <c r="D509" s="14">
        <v>3</v>
      </c>
      <c r="E509" s="14" t="str">
        <f t="shared" si="224"/>
        <v>宅174</v>
      </c>
      <c r="F509" s="14">
        <v>13</v>
      </c>
      <c r="G509" s="14" t="s">
        <v>974</v>
      </c>
      <c r="H509" s="29" t="s">
        <v>972</v>
      </c>
      <c r="I509" s="18">
        <v>85</v>
      </c>
      <c r="J509" s="19">
        <v>85.18</v>
      </c>
      <c r="K509" s="20">
        <f t="shared" si="198"/>
        <v>889.32</v>
      </c>
      <c r="L509" s="21">
        <f t="shared" si="223"/>
        <v>357.72</v>
      </c>
      <c r="M509" s="21">
        <v>30</v>
      </c>
      <c r="N509" s="21">
        <f t="shared" si="217"/>
        <v>61.32</v>
      </c>
      <c r="O509" s="22">
        <f t="shared" si="200"/>
        <v>1338.36</v>
      </c>
      <c r="P509" s="23">
        <v>600</v>
      </c>
      <c r="Q509" s="26">
        <f t="shared" si="201"/>
        <v>1938.36</v>
      </c>
      <c r="R509" s="27"/>
      <c r="S509" s="27"/>
      <c r="T509" s="28">
        <f t="shared" si="202"/>
        <v>11073</v>
      </c>
      <c r="U509" s="26"/>
    </row>
    <row r="510" spans="1:21">
      <c r="A510" s="14">
        <v>2</v>
      </c>
      <c r="B510" s="14">
        <v>2</v>
      </c>
      <c r="C510" s="14">
        <v>13</v>
      </c>
      <c r="D510" s="14">
        <v>3</v>
      </c>
      <c r="E510" s="14" t="s">
        <v>975</v>
      </c>
      <c r="F510" s="14">
        <v>13</v>
      </c>
      <c r="G510" s="14" t="s">
        <v>976</v>
      </c>
      <c r="H510" s="29" t="s">
        <v>977</v>
      </c>
      <c r="I510" s="18">
        <v>130</v>
      </c>
      <c r="J510" s="19">
        <v>131.09</v>
      </c>
      <c r="K510" s="20">
        <f t="shared" si="198"/>
        <v>1368.6</v>
      </c>
      <c r="L510" s="21">
        <f t="shared" si="223"/>
        <v>550.56</v>
      </c>
      <c r="M510" s="21">
        <v>30</v>
      </c>
      <c r="N510" s="21">
        <f t="shared" si="217"/>
        <v>94.44</v>
      </c>
      <c r="O510" s="22">
        <f t="shared" si="200"/>
        <v>2043.6</v>
      </c>
      <c r="P510" s="23"/>
      <c r="Q510" s="26">
        <f t="shared" si="201"/>
        <v>2043.6</v>
      </c>
      <c r="R510" s="27">
        <f>J510+J511+J512-300</f>
        <v>3.19</v>
      </c>
      <c r="S510" s="27">
        <f>ROUND(R510*8053,2)</f>
        <v>25689.07</v>
      </c>
      <c r="T510" s="28">
        <f t="shared" si="202"/>
        <v>17042</v>
      </c>
      <c r="U510" s="26">
        <f>Q510+Q511+Q512+S510+T510+T511+T512</f>
        <v>71051.15</v>
      </c>
    </row>
    <row r="511" spans="1:21">
      <c r="A511" s="14">
        <v>2</v>
      </c>
      <c r="B511" s="14">
        <v>2</v>
      </c>
      <c r="C511" s="14">
        <v>13</v>
      </c>
      <c r="D511" s="14">
        <v>2</v>
      </c>
      <c r="E511" s="14" t="str">
        <f t="shared" si="224"/>
        <v>宅175</v>
      </c>
      <c r="F511" s="14">
        <v>13</v>
      </c>
      <c r="G511" s="14" t="s">
        <v>978</v>
      </c>
      <c r="H511" s="29" t="s">
        <v>977</v>
      </c>
      <c r="I511" s="18">
        <v>85</v>
      </c>
      <c r="J511" s="19">
        <v>86.92</v>
      </c>
      <c r="K511" s="20">
        <f t="shared" si="198"/>
        <v>907.44</v>
      </c>
      <c r="L511" s="21">
        <f t="shared" si="223"/>
        <v>365.04</v>
      </c>
      <c r="M511" s="21">
        <v>30</v>
      </c>
      <c r="N511" s="21">
        <f t="shared" si="217"/>
        <v>62.64</v>
      </c>
      <c r="O511" s="22">
        <f t="shared" si="200"/>
        <v>1365.12</v>
      </c>
      <c r="P511" s="23">
        <v>600</v>
      </c>
      <c r="Q511" s="26">
        <f t="shared" si="201"/>
        <v>1965.12</v>
      </c>
      <c r="R511" s="27"/>
      <c r="S511" s="27"/>
      <c r="T511" s="28">
        <f t="shared" si="202"/>
        <v>11300</v>
      </c>
      <c r="U511" s="26"/>
    </row>
    <row r="512" spans="1:21">
      <c r="A512" s="14">
        <v>2</v>
      </c>
      <c r="B512" s="14">
        <v>2</v>
      </c>
      <c r="C512" s="14">
        <v>13</v>
      </c>
      <c r="D512" s="14">
        <v>1</v>
      </c>
      <c r="E512" s="14" t="str">
        <f t="shared" si="224"/>
        <v>宅175</v>
      </c>
      <c r="F512" s="14">
        <v>13</v>
      </c>
      <c r="G512" s="14" t="s">
        <v>979</v>
      </c>
      <c r="H512" s="29" t="s">
        <v>977</v>
      </c>
      <c r="I512" s="18">
        <v>85</v>
      </c>
      <c r="J512" s="19">
        <v>85.18</v>
      </c>
      <c r="K512" s="20">
        <f t="shared" si="198"/>
        <v>889.32</v>
      </c>
      <c r="L512" s="21">
        <f t="shared" si="223"/>
        <v>357.72</v>
      </c>
      <c r="M512" s="21">
        <v>30</v>
      </c>
      <c r="N512" s="21">
        <f t="shared" si="217"/>
        <v>61.32</v>
      </c>
      <c r="O512" s="22">
        <f t="shared" si="200"/>
        <v>1338.36</v>
      </c>
      <c r="P512" s="23">
        <v>600</v>
      </c>
      <c r="Q512" s="26">
        <f t="shared" si="201"/>
        <v>1938.36</v>
      </c>
      <c r="R512" s="27"/>
      <c r="S512" s="27"/>
      <c r="T512" s="28">
        <f t="shared" si="202"/>
        <v>11073</v>
      </c>
      <c r="U512" s="26"/>
    </row>
    <row r="513" spans="1:21">
      <c r="A513" s="14">
        <v>3</v>
      </c>
      <c r="B513" s="14">
        <v>2</v>
      </c>
      <c r="C513" s="14">
        <v>1</v>
      </c>
      <c r="D513" s="14">
        <v>3</v>
      </c>
      <c r="E513" s="14" t="s">
        <v>980</v>
      </c>
      <c r="F513" s="14">
        <v>1</v>
      </c>
      <c r="G513" s="14" t="s">
        <v>981</v>
      </c>
      <c r="H513" s="29" t="s">
        <v>982</v>
      </c>
      <c r="I513" s="18">
        <v>130</v>
      </c>
      <c r="J513" s="19">
        <v>129.77</v>
      </c>
      <c r="K513" s="20">
        <f t="shared" si="198"/>
        <v>1354.8</v>
      </c>
      <c r="L513" s="21">
        <f>ROUND(J513*0.3,2)*12</f>
        <v>467.16</v>
      </c>
      <c r="M513" s="21">
        <v>30</v>
      </c>
      <c r="N513" s="21"/>
      <c r="O513" s="22">
        <f t="shared" si="200"/>
        <v>1851.96</v>
      </c>
      <c r="P513" s="23"/>
      <c r="Q513" s="26">
        <f t="shared" si="201"/>
        <v>1851.96</v>
      </c>
      <c r="R513" s="27">
        <f>J513+J514+J515-300</f>
        <v>1.87</v>
      </c>
      <c r="S513" s="27">
        <f>ROUND(R513*8053,2)</f>
        <v>15059.11</v>
      </c>
      <c r="T513" s="28">
        <f t="shared" si="202"/>
        <v>16870</v>
      </c>
      <c r="U513" s="26">
        <f>Q513+Q514+Q515+S513+T513+T514+T515</f>
        <v>60057.55</v>
      </c>
    </row>
    <row r="514" spans="1:21">
      <c r="A514" s="14">
        <v>2</v>
      </c>
      <c r="B514" s="14">
        <v>2</v>
      </c>
      <c r="C514" s="14">
        <v>20</v>
      </c>
      <c r="D514" s="14">
        <v>2</v>
      </c>
      <c r="E514" s="14" t="str">
        <f t="shared" ref="E514:E518" si="225">E513</f>
        <v>宅176</v>
      </c>
      <c r="F514" s="14">
        <v>20</v>
      </c>
      <c r="G514" s="14" t="s">
        <v>983</v>
      </c>
      <c r="H514" s="29" t="s">
        <v>984</v>
      </c>
      <c r="I514" s="18">
        <v>85</v>
      </c>
      <c r="J514" s="19">
        <v>86.92</v>
      </c>
      <c r="K514" s="20">
        <f t="shared" si="198"/>
        <v>907.44</v>
      </c>
      <c r="L514" s="21">
        <f t="shared" ref="L514:L518" si="226">ROUND(J514*0.35,2)*12</f>
        <v>365.04</v>
      </c>
      <c r="M514" s="21">
        <v>30</v>
      </c>
      <c r="N514" s="21">
        <f t="shared" ref="N514:N518" si="227">ROUND(J514*0.06,2)*12</f>
        <v>62.64</v>
      </c>
      <c r="O514" s="22">
        <f t="shared" si="200"/>
        <v>1365.12</v>
      </c>
      <c r="P514" s="23">
        <v>600</v>
      </c>
      <c r="Q514" s="26">
        <f t="shared" si="201"/>
        <v>1965.12</v>
      </c>
      <c r="R514" s="27"/>
      <c r="S514" s="27"/>
      <c r="T514" s="28">
        <f t="shared" si="202"/>
        <v>11300</v>
      </c>
      <c r="U514" s="26"/>
    </row>
    <row r="515" spans="1:21">
      <c r="A515" s="14">
        <v>2</v>
      </c>
      <c r="B515" s="14">
        <v>2</v>
      </c>
      <c r="C515" s="14">
        <v>20</v>
      </c>
      <c r="D515" s="14">
        <v>1</v>
      </c>
      <c r="E515" s="14" t="str">
        <f t="shared" si="225"/>
        <v>宅176</v>
      </c>
      <c r="F515" s="14">
        <v>20</v>
      </c>
      <c r="G515" s="14" t="s">
        <v>985</v>
      </c>
      <c r="H515" s="29" t="s">
        <v>986</v>
      </c>
      <c r="I515" s="18">
        <v>85</v>
      </c>
      <c r="J515" s="19">
        <v>85.18</v>
      </c>
      <c r="K515" s="20">
        <f t="shared" ref="K515:K578" si="228">ROUND(J515*0.87,2)*12</f>
        <v>889.32</v>
      </c>
      <c r="L515" s="21">
        <f t="shared" si="226"/>
        <v>357.72</v>
      </c>
      <c r="M515" s="21">
        <v>30</v>
      </c>
      <c r="N515" s="21">
        <f t="shared" si="227"/>
        <v>61.32</v>
      </c>
      <c r="O515" s="22">
        <f t="shared" ref="O515:O578" si="229">K515+L515+M515+N515</f>
        <v>1338.36</v>
      </c>
      <c r="P515" s="23">
        <v>600</v>
      </c>
      <c r="Q515" s="26">
        <f t="shared" ref="Q515:Q578" si="230">O515+P515</f>
        <v>1938.36</v>
      </c>
      <c r="R515" s="27"/>
      <c r="S515" s="27"/>
      <c r="T515" s="28">
        <f t="shared" ref="T515:T578" si="231">ROUND(J515*130,0)</f>
        <v>11073</v>
      </c>
      <c r="U515" s="26"/>
    </row>
    <row r="516" spans="1:21">
      <c r="A516" s="14">
        <v>2</v>
      </c>
      <c r="B516" s="14">
        <v>1</v>
      </c>
      <c r="C516" s="14">
        <v>12</v>
      </c>
      <c r="D516" s="14">
        <v>1</v>
      </c>
      <c r="E516" s="14" t="s">
        <v>987</v>
      </c>
      <c r="F516" s="14">
        <v>12</v>
      </c>
      <c r="G516" s="14" t="s">
        <v>988</v>
      </c>
      <c r="H516" s="29" t="s">
        <v>989</v>
      </c>
      <c r="I516" s="18">
        <v>130</v>
      </c>
      <c r="J516" s="19">
        <v>131.09</v>
      </c>
      <c r="K516" s="20">
        <f t="shared" si="228"/>
        <v>1368.6</v>
      </c>
      <c r="L516" s="21">
        <f t="shared" si="226"/>
        <v>550.56</v>
      </c>
      <c r="M516" s="21">
        <v>30</v>
      </c>
      <c r="N516" s="21">
        <f t="shared" si="227"/>
        <v>94.44</v>
      </c>
      <c r="O516" s="22">
        <f t="shared" si="229"/>
        <v>2043.6</v>
      </c>
      <c r="P516" s="23"/>
      <c r="Q516" s="26">
        <f t="shared" si="230"/>
        <v>2043.6</v>
      </c>
      <c r="R516" s="27">
        <f>J516+J517+J518-300</f>
        <v>3.19</v>
      </c>
      <c r="S516" s="27">
        <f>ROUND(R516*8053,2)</f>
        <v>25689.07</v>
      </c>
      <c r="T516" s="28">
        <f t="shared" si="231"/>
        <v>17042</v>
      </c>
      <c r="U516" s="26">
        <f>Q516+Q517+Q518+S516+T516+T517+T518</f>
        <v>71051.15</v>
      </c>
    </row>
    <row r="517" spans="1:21">
      <c r="A517" s="14">
        <v>2</v>
      </c>
      <c r="B517" s="14">
        <v>1</v>
      </c>
      <c r="C517" s="14">
        <v>12</v>
      </c>
      <c r="D517" s="14">
        <v>2</v>
      </c>
      <c r="E517" s="14" t="str">
        <f t="shared" si="225"/>
        <v>宅177</v>
      </c>
      <c r="F517" s="14">
        <v>12</v>
      </c>
      <c r="G517" s="14" t="s">
        <v>990</v>
      </c>
      <c r="H517" s="29" t="s">
        <v>989</v>
      </c>
      <c r="I517" s="18">
        <v>85</v>
      </c>
      <c r="J517" s="19">
        <v>86.92</v>
      </c>
      <c r="K517" s="20">
        <f t="shared" si="228"/>
        <v>907.44</v>
      </c>
      <c r="L517" s="21">
        <f t="shared" si="226"/>
        <v>365.04</v>
      </c>
      <c r="M517" s="21">
        <v>30</v>
      </c>
      <c r="N517" s="21">
        <f t="shared" si="227"/>
        <v>62.64</v>
      </c>
      <c r="O517" s="22">
        <f t="shared" si="229"/>
        <v>1365.12</v>
      </c>
      <c r="P517" s="23">
        <v>600</v>
      </c>
      <c r="Q517" s="26">
        <f t="shared" si="230"/>
        <v>1965.12</v>
      </c>
      <c r="R517" s="27"/>
      <c r="S517" s="27"/>
      <c r="T517" s="28">
        <f t="shared" si="231"/>
        <v>11300</v>
      </c>
      <c r="U517" s="26"/>
    </row>
    <row r="518" spans="1:21">
      <c r="A518" s="14">
        <v>2</v>
      </c>
      <c r="B518" s="14">
        <v>1</v>
      </c>
      <c r="C518" s="14">
        <v>12</v>
      </c>
      <c r="D518" s="14">
        <v>3</v>
      </c>
      <c r="E518" s="14" t="str">
        <f t="shared" si="225"/>
        <v>宅177</v>
      </c>
      <c r="F518" s="14">
        <v>12</v>
      </c>
      <c r="G518" s="14" t="s">
        <v>991</v>
      </c>
      <c r="H518" s="29" t="s">
        <v>989</v>
      </c>
      <c r="I518" s="18">
        <v>85</v>
      </c>
      <c r="J518" s="19">
        <v>85.18</v>
      </c>
      <c r="K518" s="20">
        <f t="shared" si="228"/>
        <v>889.32</v>
      </c>
      <c r="L518" s="21">
        <f t="shared" si="226"/>
        <v>357.72</v>
      </c>
      <c r="M518" s="21">
        <v>30</v>
      </c>
      <c r="N518" s="21">
        <f t="shared" si="227"/>
        <v>61.32</v>
      </c>
      <c r="O518" s="22">
        <f t="shared" si="229"/>
        <v>1338.36</v>
      </c>
      <c r="P518" s="23">
        <v>600</v>
      </c>
      <c r="Q518" s="26">
        <f t="shared" si="230"/>
        <v>1938.36</v>
      </c>
      <c r="R518" s="27"/>
      <c r="S518" s="27"/>
      <c r="T518" s="28">
        <f t="shared" si="231"/>
        <v>11073</v>
      </c>
      <c r="U518" s="26"/>
    </row>
    <row r="519" spans="1:21">
      <c r="A519" s="14">
        <v>6</v>
      </c>
      <c r="B519" s="14">
        <v>1</v>
      </c>
      <c r="C519" s="14">
        <v>2</v>
      </c>
      <c r="D519" s="14">
        <v>1</v>
      </c>
      <c r="E519" s="14" t="s">
        <v>992</v>
      </c>
      <c r="F519" s="14">
        <v>2</v>
      </c>
      <c r="G519" s="14" t="s">
        <v>993</v>
      </c>
      <c r="H519" s="29" t="s">
        <v>994</v>
      </c>
      <c r="I519" s="18">
        <v>130</v>
      </c>
      <c r="J519" s="19">
        <v>130.42</v>
      </c>
      <c r="K519" s="20">
        <f t="shared" si="228"/>
        <v>1361.64</v>
      </c>
      <c r="L519" s="21">
        <f t="shared" ref="L519:L521" si="232">ROUND(J519*0.3,2)*12</f>
        <v>469.56</v>
      </c>
      <c r="M519" s="21">
        <v>30</v>
      </c>
      <c r="N519" s="21"/>
      <c r="O519" s="22">
        <f t="shared" si="229"/>
        <v>1861.2</v>
      </c>
      <c r="P519" s="23"/>
      <c r="Q519" s="26">
        <f t="shared" si="230"/>
        <v>1861.2</v>
      </c>
      <c r="R519" s="27">
        <f>J519+J520+J521-300</f>
        <v>1.63999999999999</v>
      </c>
      <c r="S519" s="27">
        <f>ROUND(R519*8053,2)</f>
        <v>13206.92</v>
      </c>
      <c r="T519" s="28">
        <f t="shared" si="231"/>
        <v>16955</v>
      </c>
      <c r="U519" s="26">
        <f>Q519+Q520+Q521+S519+T519+T520+T521</f>
        <v>57946.08</v>
      </c>
    </row>
    <row r="520" spans="1:21">
      <c r="A520" s="14">
        <v>6</v>
      </c>
      <c r="B520" s="14">
        <v>1</v>
      </c>
      <c r="C520" s="14">
        <v>2</v>
      </c>
      <c r="D520" s="14">
        <v>2</v>
      </c>
      <c r="E520" s="14" t="str">
        <f t="shared" ref="E520:E524" si="233">E519</f>
        <v>宅178</v>
      </c>
      <c r="F520" s="14">
        <v>2</v>
      </c>
      <c r="G520" s="14" t="s">
        <v>995</v>
      </c>
      <c r="H520" s="29" t="s">
        <v>994</v>
      </c>
      <c r="I520" s="18">
        <v>85</v>
      </c>
      <c r="J520" s="19">
        <v>86.47</v>
      </c>
      <c r="K520" s="20">
        <f t="shared" si="228"/>
        <v>902.76</v>
      </c>
      <c r="L520" s="21">
        <f t="shared" si="232"/>
        <v>311.28</v>
      </c>
      <c r="M520" s="21">
        <v>30</v>
      </c>
      <c r="N520" s="21"/>
      <c r="O520" s="22">
        <f t="shared" si="229"/>
        <v>1244.04</v>
      </c>
      <c r="P520" s="23">
        <v>600</v>
      </c>
      <c r="Q520" s="26">
        <f t="shared" si="230"/>
        <v>1844.04</v>
      </c>
      <c r="R520" s="27"/>
      <c r="S520" s="27"/>
      <c r="T520" s="28">
        <f t="shared" si="231"/>
        <v>11241</v>
      </c>
      <c r="U520" s="26"/>
    </row>
    <row r="521" spans="1:21">
      <c r="A521" s="14">
        <v>6</v>
      </c>
      <c r="B521" s="14">
        <v>1</v>
      </c>
      <c r="C521" s="14">
        <v>2</v>
      </c>
      <c r="D521" s="14">
        <v>3</v>
      </c>
      <c r="E521" s="14" t="str">
        <f t="shared" si="233"/>
        <v>宅178</v>
      </c>
      <c r="F521" s="14">
        <v>2</v>
      </c>
      <c r="G521" s="14" t="s">
        <v>996</v>
      </c>
      <c r="H521" s="29" t="s">
        <v>994</v>
      </c>
      <c r="I521" s="18">
        <v>85</v>
      </c>
      <c r="J521" s="19">
        <v>84.75</v>
      </c>
      <c r="K521" s="20">
        <f t="shared" si="228"/>
        <v>884.76</v>
      </c>
      <c r="L521" s="21">
        <f t="shared" si="232"/>
        <v>305.16</v>
      </c>
      <c r="M521" s="21">
        <v>30</v>
      </c>
      <c r="N521" s="21"/>
      <c r="O521" s="22">
        <f t="shared" si="229"/>
        <v>1219.92</v>
      </c>
      <c r="P521" s="23">
        <v>600</v>
      </c>
      <c r="Q521" s="26">
        <f t="shared" si="230"/>
        <v>1819.92</v>
      </c>
      <c r="R521" s="27"/>
      <c r="S521" s="27"/>
      <c r="T521" s="28">
        <f t="shared" si="231"/>
        <v>11018</v>
      </c>
      <c r="U521" s="26"/>
    </row>
    <row r="522" spans="1:21">
      <c r="A522" s="14">
        <v>2</v>
      </c>
      <c r="B522" s="14">
        <v>2</v>
      </c>
      <c r="C522" s="14">
        <v>12</v>
      </c>
      <c r="D522" s="14">
        <v>3</v>
      </c>
      <c r="E522" s="14" t="s">
        <v>997</v>
      </c>
      <c r="F522" s="14">
        <v>12</v>
      </c>
      <c r="G522" s="14" t="s">
        <v>998</v>
      </c>
      <c r="H522" s="29" t="s">
        <v>999</v>
      </c>
      <c r="I522" s="18">
        <v>130</v>
      </c>
      <c r="J522" s="19">
        <v>131.09</v>
      </c>
      <c r="K522" s="20">
        <f t="shared" si="228"/>
        <v>1368.6</v>
      </c>
      <c r="L522" s="21">
        <f t="shared" ref="L522:L524" si="234">ROUND(J522*0.35,2)*12</f>
        <v>550.56</v>
      </c>
      <c r="M522" s="21">
        <v>30</v>
      </c>
      <c r="N522" s="21">
        <f t="shared" ref="N522:N529" si="235">ROUND(J522*0.06,2)*12</f>
        <v>94.44</v>
      </c>
      <c r="O522" s="22">
        <f t="shared" si="229"/>
        <v>2043.6</v>
      </c>
      <c r="P522" s="23"/>
      <c r="Q522" s="26">
        <f t="shared" si="230"/>
        <v>2043.6</v>
      </c>
      <c r="R522" s="27">
        <f>J522+J523+J524-300</f>
        <v>3.19</v>
      </c>
      <c r="S522" s="27">
        <f>ROUND(R522*8053,2)</f>
        <v>25689.07</v>
      </c>
      <c r="T522" s="28">
        <f t="shared" si="231"/>
        <v>17042</v>
      </c>
      <c r="U522" s="26">
        <f>Q522+Q523+Q524+S522+T522+T523+T524</f>
        <v>71051.15</v>
      </c>
    </row>
    <row r="523" spans="1:21">
      <c r="A523" s="14">
        <v>2</v>
      </c>
      <c r="B523" s="14">
        <v>2</v>
      </c>
      <c r="C523" s="14">
        <v>12</v>
      </c>
      <c r="D523" s="14">
        <v>2</v>
      </c>
      <c r="E523" s="14" t="str">
        <f t="shared" si="233"/>
        <v>宅179</v>
      </c>
      <c r="F523" s="14">
        <v>12</v>
      </c>
      <c r="G523" s="14" t="s">
        <v>1000</v>
      </c>
      <c r="H523" s="29" t="s">
        <v>999</v>
      </c>
      <c r="I523" s="18">
        <v>85</v>
      </c>
      <c r="J523" s="19">
        <v>86.92</v>
      </c>
      <c r="K523" s="20">
        <f t="shared" si="228"/>
        <v>907.44</v>
      </c>
      <c r="L523" s="21">
        <f t="shared" si="234"/>
        <v>365.04</v>
      </c>
      <c r="M523" s="21">
        <v>30</v>
      </c>
      <c r="N523" s="21">
        <f t="shared" si="235"/>
        <v>62.64</v>
      </c>
      <c r="O523" s="22">
        <f t="shared" si="229"/>
        <v>1365.12</v>
      </c>
      <c r="P523" s="23">
        <v>600</v>
      </c>
      <c r="Q523" s="26">
        <f t="shared" si="230"/>
        <v>1965.12</v>
      </c>
      <c r="R523" s="27"/>
      <c r="S523" s="27"/>
      <c r="T523" s="28">
        <f t="shared" si="231"/>
        <v>11300</v>
      </c>
      <c r="U523" s="26"/>
    </row>
    <row r="524" spans="1:21">
      <c r="A524" s="14">
        <v>2</v>
      </c>
      <c r="B524" s="14">
        <v>2</v>
      </c>
      <c r="C524" s="14">
        <v>12</v>
      </c>
      <c r="D524" s="14">
        <v>1</v>
      </c>
      <c r="E524" s="14" t="str">
        <f t="shared" si="233"/>
        <v>宅179</v>
      </c>
      <c r="F524" s="14">
        <v>12</v>
      </c>
      <c r="G524" s="14" t="s">
        <v>1001</v>
      </c>
      <c r="H524" s="29" t="s">
        <v>999</v>
      </c>
      <c r="I524" s="18">
        <v>85</v>
      </c>
      <c r="J524" s="19">
        <v>85.18</v>
      </c>
      <c r="K524" s="20">
        <f t="shared" si="228"/>
        <v>889.32</v>
      </c>
      <c r="L524" s="21">
        <f t="shared" si="234"/>
        <v>357.72</v>
      </c>
      <c r="M524" s="21">
        <v>30</v>
      </c>
      <c r="N524" s="21">
        <f t="shared" si="235"/>
        <v>61.32</v>
      </c>
      <c r="O524" s="22">
        <f t="shared" si="229"/>
        <v>1338.36</v>
      </c>
      <c r="P524" s="23">
        <v>600</v>
      </c>
      <c r="Q524" s="26">
        <f t="shared" si="230"/>
        <v>1938.36</v>
      </c>
      <c r="R524" s="27"/>
      <c r="S524" s="27"/>
      <c r="T524" s="28">
        <f t="shared" si="231"/>
        <v>11073</v>
      </c>
      <c r="U524" s="26"/>
    </row>
    <row r="525" spans="1:21">
      <c r="A525" s="14">
        <v>2</v>
      </c>
      <c r="B525" s="14">
        <v>1</v>
      </c>
      <c r="C525" s="14">
        <v>10</v>
      </c>
      <c r="D525" s="14">
        <v>1</v>
      </c>
      <c r="E525" s="14" t="s">
        <v>1002</v>
      </c>
      <c r="F525" s="14">
        <v>10</v>
      </c>
      <c r="G525" s="14" t="s">
        <v>1003</v>
      </c>
      <c r="H525" s="29" t="s">
        <v>1004</v>
      </c>
      <c r="I525" s="18">
        <v>130</v>
      </c>
      <c r="J525" s="19">
        <v>131.09</v>
      </c>
      <c r="K525" s="20">
        <f t="shared" si="228"/>
        <v>1368.6</v>
      </c>
      <c r="L525" s="21">
        <f t="shared" ref="L525:L536" si="236">ROUND(J525*0.3,2)*12</f>
        <v>471.96</v>
      </c>
      <c r="M525" s="21">
        <v>30</v>
      </c>
      <c r="N525" s="21">
        <f t="shared" si="235"/>
        <v>94.44</v>
      </c>
      <c r="O525" s="22">
        <f t="shared" si="229"/>
        <v>1965</v>
      </c>
      <c r="P525" s="23"/>
      <c r="Q525" s="26">
        <f t="shared" si="230"/>
        <v>1965</v>
      </c>
      <c r="R525" s="27">
        <f>J525+J526+J527-300</f>
        <v>3.19</v>
      </c>
      <c r="S525" s="27">
        <f>ROUND(R525*8053,2)</f>
        <v>25689.07</v>
      </c>
      <c r="T525" s="28">
        <f t="shared" si="231"/>
        <v>17042</v>
      </c>
      <c r="U525" s="26">
        <f>Q525+Q526+Q527+S525+T525+T526+T527</f>
        <v>70869.35</v>
      </c>
    </row>
    <row r="526" spans="1:21">
      <c r="A526" s="14">
        <v>2</v>
      </c>
      <c r="B526" s="14">
        <v>1</v>
      </c>
      <c r="C526" s="14">
        <v>10</v>
      </c>
      <c r="D526" s="14">
        <v>2</v>
      </c>
      <c r="E526" s="14" t="str">
        <f t="shared" ref="E526:E530" si="237">E525</f>
        <v>宅180</v>
      </c>
      <c r="F526" s="14">
        <v>10</v>
      </c>
      <c r="G526" s="14" t="s">
        <v>1005</v>
      </c>
      <c r="H526" s="29" t="s">
        <v>1004</v>
      </c>
      <c r="I526" s="18">
        <v>85</v>
      </c>
      <c r="J526" s="19">
        <v>86.92</v>
      </c>
      <c r="K526" s="20">
        <f t="shared" si="228"/>
        <v>907.44</v>
      </c>
      <c r="L526" s="21">
        <f t="shared" si="236"/>
        <v>312.96</v>
      </c>
      <c r="M526" s="21">
        <v>30</v>
      </c>
      <c r="N526" s="21">
        <f t="shared" si="235"/>
        <v>62.64</v>
      </c>
      <c r="O526" s="22">
        <f t="shared" si="229"/>
        <v>1313.04</v>
      </c>
      <c r="P526" s="23">
        <v>600</v>
      </c>
      <c r="Q526" s="26">
        <f t="shared" si="230"/>
        <v>1913.04</v>
      </c>
      <c r="R526" s="27"/>
      <c r="S526" s="27"/>
      <c r="T526" s="28">
        <f t="shared" si="231"/>
        <v>11300</v>
      </c>
      <c r="U526" s="26"/>
    </row>
    <row r="527" spans="1:21">
      <c r="A527" s="14">
        <v>2</v>
      </c>
      <c r="B527" s="14">
        <v>1</v>
      </c>
      <c r="C527" s="14">
        <v>10</v>
      </c>
      <c r="D527" s="14">
        <v>3</v>
      </c>
      <c r="E527" s="14" t="str">
        <f t="shared" si="237"/>
        <v>宅180</v>
      </c>
      <c r="F527" s="14">
        <v>10</v>
      </c>
      <c r="G527" s="14" t="s">
        <v>1006</v>
      </c>
      <c r="H527" s="29" t="s">
        <v>1007</v>
      </c>
      <c r="I527" s="18">
        <v>85</v>
      </c>
      <c r="J527" s="19">
        <v>85.18</v>
      </c>
      <c r="K527" s="20">
        <f t="shared" si="228"/>
        <v>889.32</v>
      </c>
      <c r="L527" s="21">
        <f t="shared" si="236"/>
        <v>306.6</v>
      </c>
      <c r="M527" s="21">
        <v>30</v>
      </c>
      <c r="N527" s="21">
        <f t="shared" si="235"/>
        <v>61.32</v>
      </c>
      <c r="O527" s="22">
        <f t="shared" si="229"/>
        <v>1287.24</v>
      </c>
      <c r="P527" s="23">
        <v>600</v>
      </c>
      <c r="Q527" s="26">
        <f t="shared" si="230"/>
        <v>1887.24</v>
      </c>
      <c r="R527" s="27"/>
      <c r="S527" s="27"/>
      <c r="T527" s="28">
        <f t="shared" si="231"/>
        <v>11073</v>
      </c>
      <c r="U527" s="26"/>
    </row>
    <row r="528" spans="1:21">
      <c r="A528" s="14">
        <v>2</v>
      </c>
      <c r="B528" s="14">
        <v>1</v>
      </c>
      <c r="C528" s="14">
        <v>11</v>
      </c>
      <c r="D528" s="14">
        <v>1</v>
      </c>
      <c r="E528" s="14" t="s">
        <v>1008</v>
      </c>
      <c r="F528" s="14">
        <v>11</v>
      </c>
      <c r="G528" s="14" t="s">
        <v>1009</v>
      </c>
      <c r="H528" s="29" t="s">
        <v>1010</v>
      </c>
      <c r="I528" s="18">
        <v>130</v>
      </c>
      <c r="J528" s="19">
        <v>131.09</v>
      </c>
      <c r="K528" s="20">
        <f t="shared" si="228"/>
        <v>1368.6</v>
      </c>
      <c r="L528" s="21">
        <f t="shared" si="236"/>
        <v>471.96</v>
      </c>
      <c r="M528" s="21">
        <v>30</v>
      </c>
      <c r="N528" s="21">
        <f t="shared" si="235"/>
        <v>94.44</v>
      </c>
      <c r="O528" s="22">
        <f t="shared" si="229"/>
        <v>1965</v>
      </c>
      <c r="P528" s="23"/>
      <c r="Q528" s="26">
        <f t="shared" si="230"/>
        <v>1965</v>
      </c>
      <c r="R528" s="27">
        <f>J528+J529+J530-300</f>
        <v>3.07999999999998</v>
      </c>
      <c r="S528" s="27">
        <f>ROUND(R528*8053,2)</f>
        <v>24803.24</v>
      </c>
      <c r="T528" s="28">
        <f t="shared" si="231"/>
        <v>17042</v>
      </c>
      <c r="U528" s="26">
        <f>Q528+Q529+Q530+S528+T528+T529+T530</f>
        <v>69906.64</v>
      </c>
    </row>
    <row r="529" spans="1:21">
      <c r="A529" s="14">
        <v>2</v>
      </c>
      <c r="B529" s="14">
        <v>1</v>
      </c>
      <c r="C529" s="14">
        <v>11</v>
      </c>
      <c r="D529" s="14">
        <v>2</v>
      </c>
      <c r="E529" s="14" t="str">
        <f t="shared" si="237"/>
        <v>宅181</v>
      </c>
      <c r="F529" s="14">
        <v>11</v>
      </c>
      <c r="G529" s="14" t="s">
        <v>1011</v>
      </c>
      <c r="H529" s="29" t="s">
        <v>1012</v>
      </c>
      <c r="I529" s="18">
        <v>85</v>
      </c>
      <c r="J529" s="19">
        <v>86.92</v>
      </c>
      <c r="K529" s="20">
        <f t="shared" si="228"/>
        <v>907.44</v>
      </c>
      <c r="L529" s="21">
        <f t="shared" si="236"/>
        <v>312.96</v>
      </c>
      <c r="M529" s="21">
        <v>30</v>
      </c>
      <c r="N529" s="21">
        <f t="shared" si="235"/>
        <v>62.64</v>
      </c>
      <c r="O529" s="22">
        <f t="shared" si="229"/>
        <v>1313.04</v>
      </c>
      <c r="P529" s="23">
        <v>600</v>
      </c>
      <c r="Q529" s="26">
        <f t="shared" si="230"/>
        <v>1913.04</v>
      </c>
      <c r="R529" s="27"/>
      <c r="S529" s="27"/>
      <c r="T529" s="28">
        <f t="shared" si="231"/>
        <v>11300</v>
      </c>
      <c r="U529" s="26"/>
    </row>
    <row r="530" spans="1:21">
      <c r="A530" s="14">
        <v>4</v>
      </c>
      <c r="B530" s="14">
        <v>1</v>
      </c>
      <c r="C530" s="14">
        <v>2</v>
      </c>
      <c r="D530" s="14">
        <v>3</v>
      </c>
      <c r="E530" s="14" t="str">
        <f t="shared" si="237"/>
        <v>宅181</v>
      </c>
      <c r="F530" s="14">
        <v>2</v>
      </c>
      <c r="G530" s="14" t="s">
        <v>1013</v>
      </c>
      <c r="H530" s="29" t="s">
        <v>1012</v>
      </c>
      <c r="I530" s="18">
        <v>85</v>
      </c>
      <c r="J530" s="19">
        <v>85.07</v>
      </c>
      <c r="K530" s="20">
        <f t="shared" si="228"/>
        <v>888.12</v>
      </c>
      <c r="L530" s="21">
        <f t="shared" si="236"/>
        <v>306.24</v>
      </c>
      <c r="M530" s="21">
        <v>30</v>
      </c>
      <c r="N530" s="21"/>
      <c r="O530" s="22">
        <f t="shared" si="229"/>
        <v>1224.36</v>
      </c>
      <c r="P530" s="23">
        <v>600</v>
      </c>
      <c r="Q530" s="26">
        <f t="shared" si="230"/>
        <v>1824.36</v>
      </c>
      <c r="R530" s="27"/>
      <c r="S530" s="27"/>
      <c r="T530" s="28">
        <f t="shared" si="231"/>
        <v>11059</v>
      </c>
      <c r="U530" s="26"/>
    </row>
    <row r="531" spans="1:21">
      <c r="A531" s="14">
        <v>2</v>
      </c>
      <c r="B531" s="14">
        <v>1</v>
      </c>
      <c r="C531" s="14">
        <v>9</v>
      </c>
      <c r="D531" s="14">
        <v>1</v>
      </c>
      <c r="E531" s="14" t="s">
        <v>1014</v>
      </c>
      <c r="F531" s="14">
        <v>9</v>
      </c>
      <c r="G531" s="14" t="s">
        <v>1015</v>
      </c>
      <c r="H531" s="29" t="s">
        <v>1016</v>
      </c>
      <c r="I531" s="18">
        <v>130</v>
      </c>
      <c r="J531" s="19">
        <v>131.09</v>
      </c>
      <c r="K531" s="20">
        <f t="shared" si="228"/>
        <v>1368.6</v>
      </c>
      <c r="L531" s="21">
        <f t="shared" si="236"/>
        <v>471.96</v>
      </c>
      <c r="M531" s="21">
        <v>30</v>
      </c>
      <c r="N531" s="21">
        <f t="shared" ref="N531:N533" si="238">ROUND(J531*0.06,2)*12</f>
        <v>94.44</v>
      </c>
      <c r="O531" s="22">
        <f t="shared" si="229"/>
        <v>1965</v>
      </c>
      <c r="P531" s="23"/>
      <c r="Q531" s="26">
        <f t="shared" si="230"/>
        <v>1965</v>
      </c>
      <c r="R531" s="27">
        <f>J531+J532+J533-300</f>
        <v>3.19</v>
      </c>
      <c r="S531" s="27">
        <f>ROUND(R531*8053,2)</f>
        <v>25689.07</v>
      </c>
      <c r="T531" s="28">
        <f t="shared" si="231"/>
        <v>17042</v>
      </c>
      <c r="U531" s="26">
        <f>Q531+Q532+Q533+S531+T531+T532+T533</f>
        <v>70869.35</v>
      </c>
    </row>
    <row r="532" spans="1:21">
      <c r="A532" s="14">
        <v>2</v>
      </c>
      <c r="B532" s="14">
        <v>1</v>
      </c>
      <c r="C532" s="14">
        <v>9</v>
      </c>
      <c r="D532" s="14">
        <v>2</v>
      </c>
      <c r="E532" s="14" t="str">
        <f t="shared" ref="E532:E536" si="239">E531</f>
        <v>宅183</v>
      </c>
      <c r="F532" s="14">
        <v>9</v>
      </c>
      <c r="G532" s="14" t="s">
        <v>1017</v>
      </c>
      <c r="H532" s="29" t="s">
        <v>1016</v>
      </c>
      <c r="I532" s="18">
        <v>85</v>
      </c>
      <c r="J532" s="19">
        <v>86.92</v>
      </c>
      <c r="K532" s="20">
        <f t="shared" si="228"/>
        <v>907.44</v>
      </c>
      <c r="L532" s="21">
        <f t="shared" si="236"/>
        <v>312.96</v>
      </c>
      <c r="M532" s="21">
        <v>30</v>
      </c>
      <c r="N532" s="21">
        <f t="shared" si="238"/>
        <v>62.64</v>
      </c>
      <c r="O532" s="22">
        <f t="shared" si="229"/>
        <v>1313.04</v>
      </c>
      <c r="P532" s="23">
        <v>600</v>
      </c>
      <c r="Q532" s="26">
        <f t="shared" si="230"/>
        <v>1913.04</v>
      </c>
      <c r="R532" s="27"/>
      <c r="S532" s="27"/>
      <c r="T532" s="28">
        <f t="shared" si="231"/>
        <v>11300</v>
      </c>
      <c r="U532" s="26"/>
    </row>
    <row r="533" spans="1:21">
      <c r="A533" s="14">
        <v>2</v>
      </c>
      <c r="B533" s="14">
        <v>1</v>
      </c>
      <c r="C533" s="14">
        <v>9</v>
      </c>
      <c r="D533" s="14">
        <v>3</v>
      </c>
      <c r="E533" s="14" t="str">
        <f t="shared" si="239"/>
        <v>宅183</v>
      </c>
      <c r="F533" s="14">
        <v>9</v>
      </c>
      <c r="G533" s="14" t="s">
        <v>1018</v>
      </c>
      <c r="H533" s="29" t="s">
        <v>1016</v>
      </c>
      <c r="I533" s="18">
        <v>85</v>
      </c>
      <c r="J533" s="19">
        <v>85.18</v>
      </c>
      <c r="K533" s="20">
        <f t="shared" si="228"/>
        <v>889.32</v>
      </c>
      <c r="L533" s="21">
        <f t="shared" si="236"/>
        <v>306.6</v>
      </c>
      <c r="M533" s="21">
        <v>30</v>
      </c>
      <c r="N533" s="21">
        <f t="shared" si="238"/>
        <v>61.32</v>
      </c>
      <c r="O533" s="22">
        <f t="shared" si="229"/>
        <v>1287.24</v>
      </c>
      <c r="P533" s="23">
        <v>600</v>
      </c>
      <c r="Q533" s="26">
        <f t="shared" si="230"/>
        <v>1887.24</v>
      </c>
      <c r="R533" s="27"/>
      <c r="S533" s="27"/>
      <c r="T533" s="28">
        <f t="shared" si="231"/>
        <v>11073</v>
      </c>
      <c r="U533" s="26"/>
    </row>
    <row r="534" spans="1:21">
      <c r="A534" s="14">
        <v>4</v>
      </c>
      <c r="B534" s="14">
        <v>2</v>
      </c>
      <c r="C534" s="14">
        <v>2</v>
      </c>
      <c r="D534" s="14">
        <v>3</v>
      </c>
      <c r="E534" s="14" t="s">
        <v>1019</v>
      </c>
      <c r="F534" s="14">
        <v>2</v>
      </c>
      <c r="G534" s="14" t="s">
        <v>1020</v>
      </c>
      <c r="H534" s="29" t="s">
        <v>1021</v>
      </c>
      <c r="I534" s="18">
        <v>130</v>
      </c>
      <c r="J534" s="19">
        <v>130.92</v>
      </c>
      <c r="K534" s="20">
        <f t="shared" si="228"/>
        <v>1366.8</v>
      </c>
      <c r="L534" s="21">
        <f t="shared" si="236"/>
        <v>471.36</v>
      </c>
      <c r="M534" s="21">
        <v>30</v>
      </c>
      <c r="N534" s="21"/>
      <c r="O534" s="22">
        <f t="shared" si="229"/>
        <v>1868.16</v>
      </c>
      <c r="P534" s="23"/>
      <c r="Q534" s="26">
        <f t="shared" si="230"/>
        <v>1868.16</v>
      </c>
      <c r="R534" s="27">
        <f>J534+J535+J536-300</f>
        <v>2.79999999999995</v>
      </c>
      <c r="S534" s="27">
        <f>ROUND(R534*8053,2)</f>
        <v>22548.4</v>
      </c>
      <c r="T534" s="28">
        <f t="shared" si="231"/>
        <v>17020</v>
      </c>
      <c r="U534" s="26">
        <f>Q534+Q535+Q536+S534+T534+T535+T536</f>
        <v>67453.64</v>
      </c>
    </row>
    <row r="535" spans="1:21">
      <c r="A535" s="14">
        <v>4</v>
      </c>
      <c r="B535" s="14">
        <v>2</v>
      </c>
      <c r="C535" s="14">
        <v>2</v>
      </c>
      <c r="D535" s="14">
        <v>2</v>
      </c>
      <c r="E535" s="14" t="str">
        <f t="shared" si="239"/>
        <v>宅184</v>
      </c>
      <c r="F535" s="14">
        <v>2</v>
      </c>
      <c r="G535" s="14" t="s">
        <v>1022</v>
      </c>
      <c r="H535" s="29" t="s">
        <v>1021</v>
      </c>
      <c r="I535" s="18">
        <v>85</v>
      </c>
      <c r="J535" s="19">
        <v>86.81</v>
      </c>
      <c r="K535" s="20">
        <f t="shared" si="228"/>
        <v>906.24</v>
      </c>
      <c r="L535" s="21">
        <f t="shared" si="236"/>
        <v>312.48</v>
      </c>
      <c r="M535" s="21">
        <v>30</v>
      </c>
      <c r="N535" s="21"/>
      <c r="O535" s="22">
        <f t="shared" si="229"/>
        <v>1248.72</v>
      </c>
      <c r="P535" s="23">
        <v>600</v>
      </c>
      <c r="Q535" s="26">
        <f t="shared" si="230"/>
        <v>1848.72</v>
      </c>
      <c r="R535" s="27"/>
      <c r="S535" s="27"/>
      <c r="T535" s="28">
        <f t="shared" si="231"/>
        <v>11285</v>
      </c>
      <c r="U535" s="26"/>
    </row>
    <row r="536" spans="1:21">
      <c r="A536" s="14">
        <v>4</v>
      </c>
      <c r="B536" s="14">
        <v>2</v>
      </c>
      <c r="C536" s="14">
        <v>2</v>
      </c>
      <c r="D536" s="14">
        <v>1</v>
      </c>
      <c r="E536" s="14" t="str">
        <f t="shared" si="239"/>
        <v>宅184</v>
      </c>
      <c r="F536" s="14">
        <v>2</v>
      </c>
      <c r="G536" s="14" t="s">
        <v>1023</v>
      </c>
      <c r="H536" s="29" t="s">
        <v>1024</v>
      </c>
      <c r="I536" s="18">
        <v>85</v>
      </c>
      <c r="J536" s="19">
        <v>85.07</v>
      </c>
      <c r="K536" s="20">
        <f t="shared" si="228"/>
        <v>888.12</v>
      </c>
      <c r="L536" s="21">
        <f t="shared" si="236"/>
        <v>306.24</v>
      </c>
      <c r="M536" s="21">
        <v>30</v>
      </c>
      <c r="N536" s="21"/>
      <c r="O536" s="22">
        <f t="shared" si="229"/>
        <v>1224.36</v>
      </c>
      <c r="P536" s="23">
        <v>600</v>
      </c>
      <c r="Q536" s="26">
        <f t="shared" si="230"/>
        <v>1824.36</v>
      </c>
      <c r="R536" s="27"/>
      <c r="S536" s="27"/>
      <c r="T536" s="28">
        <f t="shared" si="231"/>
        <v>11059</v>
      </c>
      <c r="U536" s="26"/>
    </row>
    <row r="537" spans="1:21">
      <c r="A537" s="14">
        <v>6</v>
      </c>
      <c r="B537" s="14">
        <v>1</v>
      </c>
      <c r="C537" s="14">
        <v>20</v>
      </c>
      <c r="D537" s="14">
        <v>1</v>
      </c>
      <c r="E537" s="14" t="s">
        <v>1025</v>
      </c>
      <c r="F537" s="14">
        <v>20</v>
      </c>
      <c r="G537" s="14" t="s">
        <v>1026</v>
      </c>
      <c r="H537" s="29" t="s">
        <v>1027</v>
      </c>
      <c r="I537" s="18">
        <v>130</v>
      </c>
      <c r="J537" s="19">
        <v>130.42</v>
      </c>
      <c r="K537" s="20">
        <f t="shared" si="228"/>
        <v>1361.64</v>
      </c>
      <c r="L537" s="21">
        <f t="shared" ref="L537:L539" si="240">ROUND(J537*0.35,2)*12</f>
        <v>547.8</v>
      </c>
      <c r="M537" s="21">
        <v>30</v>
      </c>
      <c r="N537" s="21">
        <f t="shared" ref="N537:N541" si="241">ROUND(J537*0.06,2)*12</f>
        <v>93.96</v>
      </c>
      <c r="O537" s="22">
        <f t="shared" si="229"/>
        <v>2033.4</v>
      </c>
      <c r="P537" s="23"/>
      <c r="Q537" s="26">
        <f t="shared" si="230"/>
        <v>2033.4</v>
      </c>
      <c r="R537" s="27">
        <f>J537+J538+J539-300</f>
        <v>1.63999999999999</v>
      </c>
      <c r="S537" s="27">
        <f>ROUND(R537*8053,2)</f>
        <v>13206.92</v>
      </c>
      <c r="T537" s="28">
        <f t="shared" si="231"/>
        <v>16955</v>
      </c>
      <c r="U537" s="26">
        <f>Q537+Q538+Q539+S537+T537+T538+T539</f>
        <v>58344.24</v>
      </c>
    </row>
    <row r="538" spans="1:21">
      <c r="A538" s="14">
        <v>6</v>
      </c>
      <c r="B538" s="14">
        <v>1</v>
      </c>
      <c r="C538" s="14">
        <v>20</v>
      </c>
      <c r="D538" s="14">
        <v>2</v>
      </c>
      <c r="E538" s="14" t="str">
        <f t="shared" ref="E538:E542" si="242">E537</f>
        <v>宅185</v>
      </c>
      <c r="F538" s="14">
        <v>20</v>
      </c>
      <c r="G538" s="14" t="s">
        <v>1028</v>
      </c>
      <c r="H538" s="29" t="s">
        <v>1029</v>
      </c>
      <c r="I538" s="18">
        <v>85</v>
      </c>
      <c r="J538" s="19">
        <v>86.47</v>
      </c>
      <c r="K538" s="20">
        <f t="shared" si="228"/>
        <v>902.76</v>
      </c>
      <c r="L538" s="21">
        <f t="shared" si="240"/>
        <v>363.12</v>
      </c>
      <c r="M538" s="21">
        <v>30</v>
      </c>
      <c r="N538" s="21">
        <f t="shared" si="241"/>
        <v>62.28</v>
      </c>
      <c r="O538" s="22">
        <f t="shared" si="229"/>
        <v>1358.16</v>
      </c>
      <c r="P538" s="23">
        <v>600</v>
      </c>
      <c r="Q538" s="26">
        <f t="shared" si="230"/>
        <v>1958.16</v>
      </c>
      <c r="R538" s="27"/>
      <c r="S538" s="27"/>
      <c r="T538" s="28">
        <f t="shared" si="231"/>
        <v>11241</v>
      </c>
      <c r="U538" s="26"/>
    </row>
    <row r="539" spans="1:21">
      <c r="A539" s="14">
        <v>6</v>
      </c>
      <c r="B539" s="14">
        <v>1</v>
      </c>
      <c r="C539" s="14">
        <v>20</v>
      </c>
      <c r="D539" s="14">
        <v>3</v>
      </c>
      <c r="E539" s="14" t="str">
        <f t="shared" si="242"/>
        <v>宅185</v>
      </c>
      <c r="F539" s="14">
        <v>20</v>
      </c>
      <c r="G539" s="14" t="s">
        <v>1030</v>
      </c>
      <c r="H539" s="29" t="s">
        <v>1029</v>
      </c>
      <c r="I539" s="18">
        <v>85</v>
      </c>
      <c r="J539" s="19">
        <v>84.75</v>
      </c>
      <c r="K539" s="20">
        <f t="shared" si="228"/>
        <v>884.76</v>
      </c>
      <c r="L539" s="21">
        <f t="shared" si="240"/>
        <v>355.92</v>
      </c>
      <c r="M539" s="21">
        <v>30</v>
      </c>
      <c r="N539" s="21">
        <f t="shared" si="241"/>
        <v>61.08</v>
      </c>
      <c r="O539" s="22">
        <f t="shared" si="229"/>
        <v>1331.76</v>
      </c>
      <c r="P539" s="23">
        <v>600</v>
      </c>
      <c r="Q539" s="26">
        <f t="shared" si="230"/>
        <v>1931.76</v>
      </c>
      <c r="R539" s="27"/>
      <c r="S539" s="27"/>
      <c r="T539" s="28">
        <f t="shared" si="231"/>
        <v>11018</v>
      </c>
      <c r="U539" s="26"/>
    </row>
    <row r="540" spans="1:21">
      <c r="A540" s="14">
        <v>2</v>
      </c>
      <c r="B540" s="14">
        <v>2</v>
      </c>
      <c r="C540" s="14">
        <v>10</v>
      </c>
      <c r="D540" s="14">
        <v>3</v>
      </c>
      <c r="E540" s="14" t="s">
        <v>1031</v>
      </c>
      <c r="F540" s="14">
        <v>10</v>
      </c>
      <c r="G540" s="14" t="s">
        <v>1032</v>
      </c>
      <c r="H540" s="29" t="s">
        <v>1033</v>
      </c>
      <c r="I540" s="18">
        <v>130</v>
      </c>
      <c r="J540" s="19">
        <v>131.09</v>
      </c>
      <c r="K540" s="20">
        <f t="shared" si="228"/>
        <v>1368.6</v>
      </c>
      <c r="L540" s="21">
        <f t="shared" ref="L540:L542" si="243">ROUND(J540*0.3,2)*12</f>
        <v>471.96</v>
      </c>
      <c r="M540" s="21">
        <v>30</v>
      </c>
      <c r="N540" s="21">
        <f t="shared" si="241"/>
        <v>94.44</v>
      </c>
      <c r="O540" s="22">
        <f t="shared" si="229"/>
        <v>1965</v>
      </c>
      <c r="P540" s="23"/>
      <c r="Q540" s="26">
        <f t="shared" si="230"/>
        <v>1965</v>
      </c>
      <c r="R540" s="27">
        <f>J540+J541+J542-300</f>
        <v>2.31</v>
      </c>
      <c r="S540" s="27">
        <f>ROUND(R540*8053,2)</f>
        <v>18602.43</v>
      </c>
      <c r="T540" s="28">
        <f t="shared" si="231"/>
        <v>17042</v>
      </c>
      <c r="U540" s="26">
        <f>Q540+Q541+Q542+S540+T540+T541+T542</f>
        <v>63592.59</v>
      </c>
    </row>
    <row r="541" spans="1:21">
      <c r="A541" s="14">
        <v>2</v>
      </c>
      <c r="B541" s="14">
        <v>2</v>
      </c>
      <c r="C541" s="14">
        <v>10</v>
      </c>
      <c r="D541" s="14">
        <v>1</v>
      </c>
      <c r="E541" s="14" t="str">
        <f t="shared" si="242"/>
        <v>宅186</v>
      </c>
      <c r="F541" s="14">
        <v>10</v>
      </c>
      <c r="G541" s="14" t="s">
        <v>1034</v>
      </c>
      <c r="H541" s="29" t="s">
        <v>1035</v>
      </c>
      <c r="I541" s="18">
        <v>85</v>
      </c>
      <c r="J541" s="19">
        <v>85.18</v>
      </c>
      <c r="K541" s="20">
        <f t="shared" si="228"/>
        <v>889.32</v>
      </c>
      <c r="L541" s="21">
        <f t="shared" si="243"/>
        <v>306.6</v>
      </c>
      <c r="M541" s="21">
        <v>30</v>
      </c>
      <c r="N541" s="21">
        <f t="shared" si="241"/>
        <v>61.32</v>
      </c>
      <c r="O541" s="22">
        <f t="shared" si="229"/>
        <v>1287.24</v>
      </c>
      <c r="P541" s="23">
        <v>600</v>
      </c>
      <c r="Q541" s="26">
        <f t="shared" si="230"/>
        <v>1887.24</v>
      </c>
      <c r="R541" s="27"/>
      <c r="S541" s="27"/>
      <c r="T541" s="28">
        <f t="shared" si="231"/>
        <v>11073</v>
      </c>
      <c r="U541" s="26"/>
    </row>
    <row r="542" spans="1:21">
      <c r="A542" s="14">
        <v>3</v>
      </c>
      <c r="B542" s="14">
        <v>2</v>
      </c>
      <c r="C542" s="14">
        <v>1</v>
      </c>
      <c r="D542" s="14">
        <v>2</v>
      </c>
      <c r="E542" s="14" t="str">
        <f t="shared" si="242"/>
        <v>宅186</v>
      </c>
      <c r="F542" s="14">
        <v>1</v>
      </c>
      <c r="G542" s="14" t="s">
        <v>1036</v>
      </c>
      <c r="H542" s="29" t="s">
        <v>1035</v>
      </c>
      <c r="I542" s="18">
        <v>85</v>
      </c>
      <c r="J542" s="19">
        <v>86.04</v>
      </c>
      <c r="K542" s="20">
        <f t="shared" si="228"/>
        <v>898.2</v>
      </c>
      <c r="L542" s="21">
        <f t="shared" si="243"/>
        <v>309.72</v>
      </c>
      <c r="M542" s="21">
        <v>30</v>
      </c>
      <c r="N542" s="21"/>
      <c r="O542" s="22">
        <f t="shared" si="229"/>
        <v>1237.92</v>
      </c>
      <c r="P542" s="23">
        <v>600</v>
      </c>
      <c r="Q542" s="26">
        <f t="shared" si="230"/>
        <v>1837.92</v>
      </c>
      <c r="R542" s="27"/>
      <c r="S542" s="27"/>
      <c r="T542" s="28">
        <f t="shared" si="231"/>
        <v>11185</v>
      </c>
      <c r="U542" s="26"/>
    </row>
    <row r="543" spans="1:21">
      <c r="A543" s="14">
        <v>3</v>
      </c>
      <c r="B543" s="14">
        <v>1</v>
      </c>
      <c r="C543" s="14">
        <v>18</v>
      </c>
      <c r="D543" s="14">
        <v>1</v>
      </c>
      <c r="E543" s="14" t="s">
        <v>1037</v>
      </c>
      <c r="F543" s="14">
        <v>18</v>
      </c>
      <c r="G543" s="14" t="s">
        <v>1038</v>
      </c>
      <c r="H543" s="29" t="s">
        <v>1039</v>
      </c>
      <c r="I543" s="18">
        <v>130</v>
      </c>
      <c r="J543" s="19">
        <v>129.77</v>
      </c>
      <c r="K543" s="20">
        <f t="shared" si="228"/>
        <v>1354.8</v>
      </c>
      <c r="L543" s="21">
        <f t="shared" ref="L543:L545" si="244">ROUND(J543*0.35,2)*12</f>
        <v>545.04</v>
      </c>
      <c r="M543" s="21">
        <v>30</v>
      </c>
      <c r="N543" s="21">
        <f t="shared" ref="N543:N559" si="245">ROUND(J543*0.06,2)*12</f>
        <v>93.48</v>
      </c>
      <c r="O543" s="22">
        <f t="shared" si="229"/>
        <v>2023.32</v>
      </c>
      <c r="P543" s="23"/>
      <c r="Q543" s="26">
        <f t="shared" si="230"/>
        <v>2023.32</v>
      </c>
      <c r="R543" s="27">
        <f>J543+J544+J545-300</f>
        <v>0.139999999999986</v>
      </c>
      <c r="S543" s="27">
        <f>ROUND(R543*8053,2)</f>
        <v>1127.42</v>
      </c>
      <c r="T543" s="28">
        <f t="shared" si="231"/>
        <v>16870</v>
      </c>
      <c r="U543" s="26">
        <f>Q543+Q544+Q545+S543+T543+T544+T545</f>
        <v>46045.58</v>
      </c>
    </row>
    <row r="544" spans="1:21">
      <c r="A544" s="14">
        <v>3</v>
      </c>
      <c r="B544" s="14">
        <v>1</v>
      </c>
      <c r="C544" s="14">
        <v>18</v>
      </c>
      <c r="D544" s="14">
        <v>2</v>
      </c>
      <c r="E544" s="14" t="str">
        <f t="shared" ref="E544:E548" si="246">E543</f>
        <v>宅187</v>
      </c>
      <c r="F544" s="14">
        <v>18</v>
      </c>
      <c r="G544" s="14" t="s">
        <v>1040</v>
      </c>
      <c r="H544" s="29" t="s">
        <v>1041</v>
      </c>
      <c r="I544" s="18">
        <v>85</v>
      </c>
      <c r="J544" s="19">
        <v>86.04</v>
      </c>
      <c r="K544" s="20">
        <f t="shared" si="228"/>
        <v>898.2</v>
      </c>
      <c r="L544" s="21">
        <f t="shared" si="244"/>
        <v>361.32</v>
      </c>
      <c r="M544" s="21">
        <v>30</v>
      </c>
      <c r="N544" s="21">
        <f t="shared" si="245"/>
        <v>61.92</v>
      </c>
      <c r="O544" s="22">
        <f t="shared" si="229"/>
        <v>1351.44</v>
      </c>
      <c r="P544" s="23">
        <v>600</v>
      </c>
      <c r="Q544" s="26">
        <f t="shared" si="230"/>
        <v>1951.44</v>
      </c>
      <c r="R544" s="27"/>
      <c r="S544" s="27"/>
      <c r="T544" s="28">
        <f t="shared" si="231"/>
        <v>11185</v>
      </c>
      <c r="U544" s="26"/>
    </row>
    <row r="545" spans="1:21">
      <c r="A545" s="14">
        <v>3</v>
      </c>
      <c r="B545" s="14">
        <v>1</v>
      </c>
      <c r="C545" s="14">
        <v>18</v>
      </c>
      <c r="D545" s="14">
        <v>3</v>
      </c>
      <c r="E545" s="14" t="str">
        <f t="shared" si="246"/>
        <v>宅187</v>
      </c>
      <c r="F545" s="14">
        <v>18</v>
      </c>
      <c r="G545" s="14" t="s">
        <v>1042</v>
      </c>
      <c r="H545" s="29" t="s">
        <v>1041</v>
      </c>
      <c r="I545" s="18">
        <v>85</v>
      </c>
      <c r="J545" s="19">
        <v>84.33</v>
      </c>
      <c r="K545" s="20">
        <f t="shared" si="228"/>
        <v>880.44</v>
      </c>
      <c r="L545" s="21">
        <f t="shared" si="244"/>
        <v>354.24</v>
      </c>
      <c r="M545" s="21">
        <v>30</v>
      </c>
      <c r="N545" s="21">
        <f t="shared" si="245"/>
        <v>60.72</v>
      </c>
      <c r="O545" s="22">
        <f t="shared" si="229"/>
        <v>1325.4</v>
      </c>
      <c r="P545" s="23">
        <v>600</v>
      </c>
      <c r="Q545" s="26">
        <f t="shared" si="230"/>
        <v>1925.4</v>
      </c>
      <c r="R545" s="27"/>
      <c r="S545" s="27"/>
      <c r="T545" s="28">
        <f t="shared" si="231"/>
        <v>10963</v>
      </c>
      <c r="U545" s="26"/>
    </row>
    <row r="546" spans="1:21">
      <c r="A546" s="14">
        <v>2</v>
      </c>
      <c r="B546" s="14">
        <v>2</v>
      </c>
      <c r="C546" s="14">
        <v>11</v>
      </c>
      <c r="D546" s="14">
        <v>3</v>
      </c>
      <c r="E546" s="14" t="s">
        <v>1043</v>
      </c>
      <c r="F546" s="14">
        <v>11</v>
      </c>
      <c r="G546" s="14" t="s">
        <v>1044</v>
      </c>
      <c r="H546" s="29" t="s">
        <v>1045</v>
      </c>
      <c r="I546" s="18">
        <v>130</v>
      </c>
      <c r="J546" s="19">
        <v>131.09</v>
      </c>
      <c r="K546" s="20">
        <f t="shared" si="228"/>
        <v>1368.6</v>
      </c>
      <c r="L546" s="21">
        <f t="shared" ref="L546:L555" si="247">ROUND(J546*0.3,2)*12</f>
        <v>471.96</v>
      </c>
      <c r="M546" s="21">
        <v>30</v>
      </c>
      <c r="N546" s="21">
        <f t="shared" si="245"/>
        <v>94.44</v>
      </c>
      <c r="O546" s="22">
        <f t="shared" si="229"/>
        <v>1965</v>
      </c>
      <c r="P546" s="23"/>
      <c r="Q546" s="26">
        <f t="shared" si="230"/>
        <v>1965</v>
      </c>
      <c r="R546" s="27">
        <f>J546+J547+J548-300</f>
        <v>3.19</v>
      </c>
      <c r="S546" s="27">
        <f>ROUND(R546*8053,2)</f>
        <v>25689.07</v>
      </c>
      <c r="T546" s="28">
        <f t="shared" si="231"/>
        <v>17042</v>
      </c>
      <c r="U546" s="26">
        <f>Q546+Q547+Q548+S546+T546+T547+T548</f>
        <v>70869.35</v>
      </c>
    </row>
    <row r="547" spans="1:21">
      <c r="A547" s="14">
        <v>2</v>
      </c>
      <c r="B547" s="14">
        <v>2</v>
      </c>
      <c r="C547" s="14">
        <v>11</v>
      </c>
      <c r="D547" s="14">
        <v>2</v>
      </c>
      <c r="E547" s="14" t="str">
        <f t="shared" si="246"/>
        <v>宅188</v>
      </c>
      <c r="F547" s="14">
        <v>11</v>
      </c>
      <c r="G547" s="14" t="s">
        <v>1046</v>
      </c>
      <c r="H547" s="29" t="s">
        <v>1045</v>
      </c>
      <c r="I547" s="18">
        <v>85</v>
      </c>
      <c r="J547" s="19">
        <v>86.92</v>
      </c>
      <c r="K547" s="20">
        <f t="shared" si="228"/>
        <v>907.44</v>
      </c>
      <c r="L547" s="21">
        <f t="shared" si="247"/>
        <v>312.96</v>
      </c>
      <c r="M547" s="21">
        <v>30</v>
      </c>
      <c r="N547" s="21">
        <f t="shared" si="245"/>
        <v>62.64</v>
      </c>
      <c r="O547" s="22">
        <f t="shared" si="229"/>
        <v>1313.04</v>
      </c>
      <c r="P547" s="23">
        <v>600</v>
      </c>
      <c r="Q547" s="26">
        <f t="shared" si="230"/>
        <v>1913.04</v>
      </c>
      <c r="R547" s="27"/>
      <c r="S547" s="27"/>
      <c r="T547" s="28">
        <f t="shared" si="231"/>
        <v>11300</v>
      </c>
      <c r="U547" s="26"/>
    </row>
    <row r="548" spans="1:21">
      <c r="A548" s="14">
        <v>2</v>
      </c>
      <c r="B548" s="14">
        <v>2</v>
      </c>
      <c r="C548" s="14">
        <v>11</v>
      </c>
      <c r="D548" s="14">
        <v>1</v>
      </c>
      <c r="E548" s="14" t="str">
        <f t="shared" si="246"/>
        <v>宅188</v>
      </c>
      <c r="F548" s="14">
        <v>11</v>
      </c>
      <c r="G548" s="14" t="s">
        <v>1047</v>
      </c>
      <c r="H548" s="29" t="s">
        <v>1045</v>
      </c>
      <c r="I548" s="18">
        <v>85</v>
      </c>
      <c r="J548" s="19">
        <v>85.18</v>
      </c>
      <c r="K548" s="20">
        <f t="shared" si="228"/>
        <v>889.32</v>
      </c>
      <c r="L548" s="21">
        <f t="shared" si="247"/>
        <v>306.6</v>
      </c>
      <c r="M548" s="21">
        <v>30</v>
      </c>
      <c r="N548" s="21">
        <f t="shared" si="245"/>
        <v>61.32</v>
      </c>
      <c r="O548" s="22">
        <f t="shared" si="229"/>
        <v>1287.24</v>
      </c>
      <c r="P548" s="23">
        <v>600</v>
      </c>
      <c r="Q548" s="26">
        <f t="shared" si="230"/>
        <v>1887.24</v>
      </c>
      <c r="R548" s="27"/>
      <c r="S548" s="27"/>
      <c r="T548" s="28">
        <f t="shared" si="231"/>
        <v>11073</v>
      </c>
      <c r="U548" s="26"/>
    </row>
    <row r="549" spans="1:21">
      <c r="A549" s="14">
        <v>2</v>
      </c>
      <c r="B549" s="14">
        <v>2</v>
      </c>
      <c r="C549" s="14">
        <v>9</v>
      </c>
      <c r="D549" s="14">
        <v>3</v>
      </c>
      <c r="E549" s="14" t="s">
        <v>1048</v>
      </c>
      <c r="F549" s="14">
        <v>9</v>
      </c>
      <c r="G549" s="14" t="s">
        <v>1049</v>
      </c>
      <c r="H549" s="29" t="s">
        <v>1050</v>
      </c>
      <c r="I549" s="18">
        <v>130</v>
      </c>
      <c r="J549" s="19">
        <v>131.09</v>
      </c>
      <c r="K549" s="20">
        <f t="shared" si="228"/>
        <v>1368.6</v>
      </c>
      <c r="L549" s="21">
        <f t="shared" si="247"/>
        <v>471.96</v>
      </c>
      <c r="M549" s="21">
        <v>30</v>
      </c>
      <c r="N549" s="21">
        <f t="shared" si="245"/>
        <v>94.44</v>
      </c>
      <c r="O549" s="22">
        <f t="shared" si="229"/>
        <v>1965</v>
      </c>
      <c r="P549" s="23"/>
      <c r="Q549" s="26">
        <f t="shared" si="230"/>
        <v>1965</v>
      </c>
      <c r="R549" s="27">
        <f>J549+J550+J551-300</f>
        <v>3.19</v>
      </c>
      <c r="S549" s="27">
        <f>ROUND(R549*8053,2)</f>
        <v>25689.07</v>
      </c>
      <c r="T549" s="28">
        <f t="shared" si="231"/>
        <v>17042</v>
      </c>
      <c r="U549" s="26">
        <f>Q549+Q550+Q551+S549+T549+T550+T551</f>
        <v>70869.35</v>
      </c>
    </row>
    <row r="550" spans="1:21">
      <c r="A550" s="14">
        <v>2</v>
      </c>
      <c r="B550" s="14">
        <v>2</v>
      </c>
      <c r="C550" s="14">
        <v>9</v>
      </c>
      <c r="D550" s="14">
        <v>2</v>
      </c>
      <c r="E550" s="14" t="str">
        <f t="shared" ref="E550:E554" si="248">E549</f>
        <v>宅190</v>
      </c>
      <c r="F550" s="14">
        <v>9</v>
      </c>
      <c r="G550" s="14" t="s">
        <v>1051</v>
      </c>
      <c r="H550" s="29" t="s">
        <v>1050</v>
      </c>
      <c r="I550" s="18">
        <v>85</v>
      </c>
      <c r="J550" s="19">
        <v>86.92</v>
      </c>
      <c r="K550" s="20">
        <f t="shared" si="228"/>
        <v>907.44</v>
      </c>
      <c r="L550" s="21">
        <f t="shared" si="247"/>
        <v>312.96</v>
      </c>
      <c r="M550" s="21">
        <v>30</v>
      </c>
      <c r="N550" s="21">
        <f t="shared" si="245"/>
        <v>62.64</v>
      </c>
      <c r="O550" s="22">
        <f t="shared" si="229"/>
        <v>1313.04</v>
      </c>
      <c r="P550" s="23">
        <v>600</v>
      </c>
      <c r="Q550" s="26">
        <f t="shared" si="230"/>
        <v>1913.04</v>
      </c>
      <c r="R550" s="27"/>
      <c r="S550" s="27"/>
      <c r="T550" s="28">
        <f t="shared" si="231"/>
        <v>11300</v>
      </c>
      <c r="U550" s="26"/>
    </row>
    <row r="551" spans="1:21">
      <c r="A551" s="14">
        <v>2</v>
      </c>
      <c r="B551" s="14">
        <v>2</v>
      </c>
      <c r="C551" s="14">
        <v>9</v>
      </c>
      <c r="D551" s="14">
        <v>1</v>
      </c>
      <c r="E551" s="14" t="str">
        <f t="shared" si="248"/>
        <v>宅190</v>
      </c>
      <c r="F551" s="14">
        <v>9</v>
      </c>
      <c r="G551" s="14" t="s">
        <v>1052</v>
      </c>
      <c r="H551" s="29" t="s">
        <v>1050</v>
      </c>
      <c r="I551" s="18">
        <v>85</v>
      </c>
      <c r="J551" s="19">
        <v>85.18</v>
      </c>
      <c r="K551" s="20">
        <f t="shared" si="228"/>
        <v>889.32</v>
      </c>
      <c r="L551" s="21">
        <f t="shared" si="247"/>
        <v>306.6</v>
      </c>
      <c r="M551" s="21">
        <v>30</v>
      </c>
      <c r="N551" s="21">
        <f t="shared" si="245"/>
        <v>61.32</v>
      </c>
      <c r="O551" s="22">
        <f t="shared" si="229"/>
        <v>1287.24</v>
      </c>
      <c r="P551" s="23">
        <v>600</v>
      </c>
      <c r="Q551" s="26">
        <f t="shared" si="230"/>
        <v>1887.24</v>
      </c>
      <c r="R551" s="27"/>
      <c r="S551" s="27"/>
      <c r="T551" s="28">
        <f t="shared" si="231"/>
        <v>11073</v>
      </c>
      <c r="U551" s="26"/>
    </row>
    <row r="552" spans="1:21">
      <c r="A552" s="14">
        <v>2</v>
      </c>
      <c r="B552" s="14">
        <v>1</v>
      </c>
      <c r="C552" s="14">
        <v>6</v>
      </c>
      <c r="D552" s="14">
        <v>1</v>
      </c>
      <c r="E552" s="14" t="s">
        <v>1053</v>
      </c>
      <c r="F552" s="14">
        <v>6</v>
      </c>
      <c r="G552" s="14" t="s">
        <v>1054</v>
      </c>
      <c r="H552" s="29" t="s">
        <v>1055</v>
      </c>
      <c r="I552" s="18">
        <v>130</v>
      </c>
      <c r="J552" s="19">
        <v>131.09</v>
      </c>
      <c r="K552" s="20">
        <f t="shared" si="228"/>
        <v>1368.6</v>
      </c>
      <c r="L552" s="21">
        <f t="shared" si="247"/>
        <v>471.96</v>
      </c>
      <c r="M552" s="21">
        <v>30</v>
      </c>
      <c r="N552" s="21">
        <f t="shared" si="245"/>
        <v>94.44</v>
      </c>
      <c r="O552" s="22">
        <f t="shared" si="229"/>
        <v>1965</v>
      </c>
      <c r="P552" s="23"/>
      <c r="Q552" s="26">
        <f t="shared" si="230"/>
        <v>1965</v>
      </c>
      <c r="R552" s="27">
        <f>J552+J553+J554-300</f>
        <v>3.19</v>
      </c>
      <c r="S552" s="27">
        <f>ROUND(R552*8053,2)</f>
        <v>25689.07</v>
      </c>
      <c r="T552" s="28">
        <f t="shared" si="231"/>
        <v>17042</v>
      </c>
      <c r="U552" s="26">
        <f>Q552+Q553+Q554+S552+T552+T553+T554</f>
        <v>70869.35</v>
      </c>
    </row>
    <row r="553" spans="1:21">
      <c r="A553" s="14">
        <v>2</v>
      </c>
      <c r="B553" s="14">
        <v>1</v>
      </c>
      <c r="C553" s="14">
        <v>6</v>
      </c>
      <c r="D553" s="14">
        <v>2</v>
      </c>
      <c r="E553" s="14" t="str">
        <f t="shared" si="248"/>
        <v>宅191</v>
      </c>
      <c r="F553" s="14">
        <v>6</v>
      </c>
      <c r="G553" s="14" t="s">
        <v>1056</v>
      </c>
      <c r="H553" s="29" t="s">
        <v>1055</v>
      </c>
      <c r="I553" s="18">
        <v>85</v>
      </c>
      <c r="J553" s="19">
        <v>86.92</v>
      </c>
      <c r="K553" s="20">
        <f t="shared" si="228"/>
        <v>907.44</v>
      </c>
      <c r="L553" s="21">
        <f t="shared" si="247"/>
        <v>312.96</v>
      </c>
      <c r="M553" s="21">
        <v>30</v>
      </c>
      <c r="N553" s="21">
        <f t="shared" si="245"/>
        <v>62.64</v>
      </c>
      <c r="O553" s="22">
        <f t="shared" si="229"/>
        <v>1313.04</v>
      </c>
      <c r="P553" s="23">
        <v>600</v>
      </c>
      <c r="Q553" s="26">
        <f t="shared" si="230"/>
        <v>1913.04</v>
      </c>
      <c r="R553" s="27"/>
      <c r="S553" s="27"/>
      <c r="T553" s="28">
        <f t="shared" si="231"/>
        <v>11300</v>
      </c>
      <c r="U553" s="26"/>
    </row>
    <row r="554" spans="1:21">
      <c r="A554" s="14">
        <v>2</v>
      </c>
      <c r="B554" s="14">
        <v>1</v>
      </c>
      <c r="C554" s="14">
        <v>6</v>
      </c>
      <c r="D554" s="14">
        <v>3</v>
      </c>
      <c r="E554" s="14" t="str">
        <f t="shared" si="248"/>
        <v>宅191</v>
      </c>
      <c r="F554" s="14">
        <v>6</v>
      </c>
      <c r="G554" s="14" t="s">
        <v>1057</v>
      </c>
      <c r="H554" s="29" t="s">
        <v>1055</v>
      </c>
      <c r="I554" s="18">
        <v>85</v>
      </c>
      <c r="J554" s="19">
        <v>85.18</v>
      </c>
      <c r="K554" s="20">
        <f t="shared" si="228"/>
        <v>889.32</v>
      </c>
      <c r="L554" s="21">
        <f t="shared" si="247"/>
        <v>306.6</v>
      </c>
      <c r="M554" s="21">
        <v>30</v>
      </c>
      <c r="N554" s="21">
        <f t="shared" si="245"/>
        <v>61.32</v>
      </c>
      <c r="O554" s="22">
        <f t="shared" si="229"/>
        <v>1287.24</v>
      </c>
      <c r="P554" s="23">
        <v>600</v>
      </c>
      <c r="Q554" s="26">
        <f t="shared" si="230"/>
        <v>1887.24</v>
      </c>
      <c r="R554" s="27"/>
      <c r="S554" s="27"/>
      <c r="T554" s="28">
        <f t="shared" si="231"/>
        <v>11073</v>
      </c>
      <c r="U554" s="26"/>
    </row>
    <row r="555" spans="1:21">
      <c r="A555" s="14">
        <v>2</v>
      </c>
      <c r="B555" s="14">
        <v>1</v>
      </c>
      <c r="C555" s="14">
        <v>8</v>
      </c>
      <c r="D555" s="14">
        <v>1</v>
      </c>
      <c r="E555" s="14" t="s">
        <v>1058</v>
      </c>
      <c r="F555" s="14">
        <v>8</v>
      </c>
      <c r="G555" s="14" t="s">
        <v>1059</v>
      </c>
      <c r="H555" s="29" t="s">
        <v>1060</v>
      </c>
      <c r="I555" s="18">
        <v>130</v>
      </c>
      <c r="J555" s="19">
        <v>131.09</v>
      </c>
      <c r="K555" s="20">
        <f t="shared" si="228"/>
        <v>1368.6</v>
      </c>
      <c r="L555" s="21">
        <f t="shared" si="247"/>
        <v>471.96</v>
      </c>
      <c r="M555" s="21">
        <v>30</v>
      </c>
      <c r="N555" s="21">
        <f t="shared" si="245"/>
        <v>94.44</v>
      </c>
      <c r="O555" s="22">
        <f t="shared" si="229"/>
        <v>1965</v>
      </c>
      <c r="P555" s="23"/>
      <c r="Q555" s="26">
        <f t="shared" si="230"/>
        <v>1965</v>
      </c>
      <c r="R555" s="27">
        <f>J555+J556+J557-300</f>
        <v>3.25</v>
      </c>
      <c r="S555" s="27">
        <f>ROUND(R555*8053,2)</f>
        <v>26172.25</v>
      </c>
      <c r="T555" s="28">
        <f t="shared" si="231"/>
        <v>17042</v>
      </c>
      <c r="U555" s="26">
        <f>Q555+Q556+Q557+S555+T555+T556+T557</f>
        <v>71464.57</v>
      </c>
    </row>
    <row r="556" spans="1:21">
      <c r="A556" s="14">
        <v>1</v>
      </c>
      <c r="B556" s="14">
        <v>1</v>
      </c>
      <c r="C556" s="14">
        <v>21</v>
      </c>
      <c r="D556" s="14">
        <v>2</v>
      </c>
      <c r="E556" s="14" t="str">
        <f t="shared" ref="E556:E560" si="249">E555</f>
        <v>宅192</v>
      </c>
      <c r="F556" s="14">
        <v>21</v>
      </c>
      <c r="G556" s="14" t="s">
        <v>1061</v>
      </c>
      <c r="H556" s="29" t="s">
        <v>1060</v>
      </c>
      <c r="I556" s="18">
        <v>85</v>
      </c>
      <c r="J556" s="19">
        <v>86.95</v>
      </c>
      <c r="K556" s="20">
        <f t="shared" si="228"/>
        <v>907.8</v>
      </c>
      <c r="L556" s="21">
        <f t="shared" ref="L556:L559" si="250">ROUND(J556*0.35,2)*12</f>
        <v>365.16</v>
      </c>
      <c r="M556" s="21">
        <v>30</v>
      </c>
      <c r="N556" s="21">
        <f t="shared" si="245"/>
        <v>62.64</v>
      </c>
      <c r="O556" s="22">
        <f t="shared" si="229"/>
        <v>1365.6</v>
      </c>
      <c r="P556" s="23">
        <v>600</v>
      </c>
      <c r="Q556" s="26">
        <f t="shared" si="230"/>
        <v>1965.6</v>
      </c>
      <c r="R556" s="27"/>
      <c r="S556" s="27"/>
      <c r="T556" s="28">
        <f t="shared" si="231"/>
        <v>11304</v>
      </c>
      <c r="U556" s="26"/>
    </row>
    <row r="557" spans="1:21">
      <c r="A557" s="14">
        <v>1</v>
      </c>
      <c r="B557" s="14">
        <v>1</v>
      </c>
      <c r="C557" s="14">
        <v>21</v>
      </c>
      <c r="D557" s="14">
        <v>3</v>
      </c>
      <c r="E557" s="14" t="str">
        <f t="shared" si="249"/>
        <v>宅192</v>
      </c>
      <c r="F557" s="14">
        <v>21</v>
      </c>
      <c r="G557" s="14" t="s">
        <v>1062</v>
      </c>
      <c r="H557" s="29" t="s">
        <v>1060</v>
      </c>
      <c r="I557" s="18">
        <v>85</v>
      </c>
      <c r="J557" s="19">
        <v>85.21</v>
      </c>
      <c r="K557" s="20">
        <f t="shared" si="228"/>
        <v>889.56</v>
      </c>
      <c r="L557" s="21">
        <f t="shared" si="250"/>
        <v>357.84</v>
      </c>
      <c r="M557" s="21">
        <v>30</v>
      </c>
      <c r="N557" s="21">
        <f t="shared" si="245"/>
        <v>61.32</v>
      </c>
      <c r="O557" s="22">
        <f t="shared" si="229"/>
        <v>1338.72</v>
      </c>
      <c r="P557" s="23">
        <v>600</v>
      </c>
      <c r="Q557" s="26">
        <f t="shared" si="230"/>
        <v>1938.72</v>
      </c>
      <c r="R557" s="27"/>
      <c r="S557" s="27"/>
      <c r="T557" s="28">
        <f t="shared" si="231"/>
        <v>11077</v>
      </c>
      <c r="U557" s="26"/>
    </row>
    <row r="558" spans="1:21">
      <c r="A558" s="14">
        <v>6</v>
      </c>
      <c r="B558" s="14">
        <v>2</v>
      </c>
      <c r="C558" s="14">
        <v>20</v>
      </c>
      <c r="D558" s="14">
        <v>3</v>
      </c>
      <c r="E558" s="14" t="s">
        <v>1063</v>
      </c>
      <c r="F558" s="14">
        <v>20</v>
      </c>
      <c r="G558" s="14" t="s">
        <v>1064</v>
      </c>
      <c r="H558" s="29" t="s">
        <v>1065</v>
      </c>
      <c r="I558" s="18">
        <v>130</v>
      </c>
      <c r="J558" s="19">
        <v>130.42</v>
      </c>
      <c r="K558" s="20">
        <f t="shared" si="228"/>
        <v>1361.64</v>
      </c>
      <c r="L558" s="21">
        <f t="shared" si="250"/>
        <v>547.8</v>
      </c>
      <c r="M558" s="21">
        <v>30</v>
      </c>
      <c r="N558" s="21">
        <f t="shared" si="245"/>
        <v>93.96</v>
      </c>
      <c r="O558" s="22">
        <f t="shared" si="229"/>
        <v>2033.4</v>
      </c>
      <c r="P558" s="23"/>
      <c r="Q558" s="26">
        <f t="shared" si="230"/>
        <v>2033.4</v>
      </c>
      <c r="R558" s="27">
        <f>J558+J559+J560-300</f>
        <v>2.06999999999999</v>
      </c>
      <c r="S558" s="27">
        <f>ROUND(R558*8053,2)</f>
        <v>16669.71</v>
      </c>
      <c r="T558" s="28">
        <f t="shared" si="231"/>
        <v>16955</v>
      </c>
      <c r="U558" s="26">
        <f>Q558+Q559+Q560+S558+T558+T559+T560</f>
        <v>61756.19</v>
      </c>
    </row>
    <row r="559" spans="1:21">
      <c r="A559" s="14">
        <v>6</v>
      </c>
      <c r="B559" s="14">
        <v>2</v>
      </c>
      <c r="C559" s="14">
        <v>20</v>
      </c>
      <c r="D559" s="14">
        <v>2</v>
      </c>
      <c r="E559" s="14" t="str">
        <f t="shared" si="249"/>
        <v>宅205</v>
      </c>
      <c r="F559" s="14">
        <v>20</v>
      </c>
      <c r="G559" s="14" t="s">
        <v>1066</v>
      </c>
      <c r="H559" s="29" t="s">
        <v>1065</v>
      </c>
      <c r="I559" s="18">
        <v>85</v>
      </c>
      <c r="J559" s="19">
        <v>86.47</v>
      </c>
      <c r="K559" s="20">
        <f t="shared" si="228"/>
        <v>902.76</v>
      </c>
      <c r="L559" s="21">
        <f t="shared" si="250"/>
        <v>363.12</v>
      </c>
      <c r="M559" s="21">
        <v>30</v>
      </c>
      <c r="N559" s="21">
        <f t="shared" si="245"/>
        <v>62.28</v>
      </c>
      <c r="O559" s="22">
        <f t="shared" si="229"/>
        <v>1358.16</v>
      </c>
      <c r="P559" s="23">
        <v>600</v>
      </c>
      <c r="Q559" s="26">
        <f t="shared" si="230"/>
        <v>1958.16</v>
      </c>
      <c r="R559" s="27"/>
      <c r="S559" s="27"/>
      <c r="T559" s="28">
        <f t="shared" si="231"/>
        <v>11241</v>
      </c>
      <c r="U559" s="26"/>
    </row>
    <row r="560" spans="1:21">
      <c r="A560" s="14">
        <v>2</v>
      </c>
      <c r="B560" s="14">
        <v>1</v>
      </c>
      <c r="C560" s="14">
        <v>1</v>
      </c>
      <c r="D560" s="14">
        <v>3</v>
      </c>
      <c r="E560" s="14" t="str">
        <f t="shared" si="249"/>
        <v>宅205</v>
      </c>
      <c r="F560" s="14">
        <v>1</v>
      </c>
      <c r="G560" s="14" t="s">
        <v>1067</v>
      </c>
      <c r="H560" s="29" t="s">
        <v>1065</v>
      </c>
      <c r="I560" s="18">
        <v>85</v>
      </c>
      <c r="J560" s="19">
        <v>85.18</v>
      </c>
      <c r="K560" s="20">
        <f t="shared" si="228"/>
        <v>889.32</v>
      </c>
      <c r="L560" s="21">
        <f t="shared" ref="L560:L572" si="251">ROUND(J560*0.3,2)*12</f>
        <v>306.6</v>
      </c>
      <c r="M560" s="21">
        <v>30</v>
      </c>
      <c r="N560" s="21"/>
      <c r="O560" s="22">
        <f t="shared" si="229"/>
        <v>1225.92</v>
      </c>
      <c r="P560" s="23">
        <v>600</v>
      </c>
      <c r="Q560" s="26">
        <f t="shared" si="230"/>
        <v>1825.92</v>
      </c>
      <c r="R560" s="27"/>
      <c r="S560" s="27"/>
      <c r="T560" s="28">
        <f t="shared" si="231"/>
        <v>11073</v>
      </c>
      <c r="U560" s="26"/>
    </row>
    <row r="561" spans="1:21">
      <c r="A561" s="14">
        <v>4</v>
      </c>
      <c r="B561" s="14">
        <v>1</v>
      </c>
      <c r="C561" s="14">
        <v>22</v>
      </c>
      <c r="D561" s="14">
        <v>1</v>
      </c>
      <c r="E561" s="14" t="s">
        <v>1068</v>
      </c>
      <c r="F561" s="14">
        <v>22</v>
      </c>
      <c r="G561" s="14" t="s">
        <v>1069</v>
      </c>
      <c r="H561" s="29" t="s">
        <v>1070</v>
      </c>
      <c r="I561" s="18">
        <v>130</v>
      </c>
      <c r="J561" s="19">
        <v>130.92</v>
      </c>
      <c r="K561" s="20">
        <f t="shared" si="228"/>
        <v>1366.8</v>
      </c>
      <c r="L561" s="21">
        <f t="shared" ref="L561:L563" si="252">ROUND(J561*0.35,2)*12</f>
        <v>549.84</v>
      </c>
      <c r="M561" s="21">
        <v>30</v>
      </c>
      <c r="N561" s="21">
        <f t="shared" ref="N561:N566" si="253">ROUND(J561*0.06,2)*12</f>
        <v>94.32</v>
      </c>
      <c r="O561" s="22">
        <f t="shared" si="229"/>
        <v>2040.96</v>
      </c>
      <c r="P561" s="23"/>
      <c r="Q561" s="26">
        <f t="shared" si="230"/>
        <v>2040.96</v>
      </c>
      <c r="R561" s="27">
        <f>J561+J562+J563-300</f>
        <v>2.79999999999995</v>
      </c>
      <c r="S561" s="27">
        <f>ROUND(R561*8053,2)</f>
        <v>22548.4</v>
      </c>
      <c r="T561" s="28">
        <f t="shared" si="231"/>
        <v>17020</v>
      </c>
      <c r="U561" s="26">
        <f>Q561+Q562+Q563+S561+T561+T562+T563</f>
        <v>67853.24</v>
      </c>
    </row>
    <row r="562" spans="1:21">
      <c r="A562" s="14">
        <v>4</v>
      </c>
      <c r="B562" s="14">
        <v>1</v>
      </c>
      <c r="C562" s="14">
        <v>22</v>
      </c>
      <c r="D562" s="14">
        <v>2</v>
      </c>
      <c r="E562" s="14" t="str">
        <f t="shared" ref="E562:E566" si="254">E561</f>
        <v>宅209</v>
      </c>
      <c r="F562" s="14">
        <v>22</v>
      </c>
      <c r="G562" s="14" t="s">
        <v>1071</v>
      </c>
      <c r="H562" s="29" t="s">
        <v>1070</v>
      </c>
      <c r="I562" s="18">
        <v>85</v>
      </c>
      <c r="J562" s="19">
        <v>86.81</v>
      </c>
      <c r="K562" s="20">
        <f t="shared" si="228"/>
        <v>906.24</v>
      </c>
      <c r="L562" s="21">
        <f t="shared" si="252"/>
        <v>364.56</v>
      </c>
      <c r="M562" s="21">
        <v>30</v>
      </c>
      <c r="N562" s="21">
        <f t="shared" si="253"/>
        <v>62.52</v>
      </c>
      <c r="O562" s="22">
        <f t="shared" si="229"/>
        <v>1363.32</v>
      </c>
      <c r="P562" s="23">
        <v>600</v>
      </c>
      <c r="Q562" s="26">
        <f t="shared" si="230"/>
        <v>1963.32</v>
      </c>
      <c r="R562" s="27"/>
      <c r="S562" s="27"/>
      <c r="T562" s="28">
        <f t="shared" si="231"/>
        <v>11285</v>
      </c>
      <c r="U562" s="26"/>
    </row>
    <row r="563" spans="1:21">
      <c r="A563" s="14">
        <v>4</v>
      </c>
      <c r="B563" s="14">
        <v>1</v>
      </c>
      <c r="C563" s="14">
        <v>22</v>
      </c>
      <c r="D563" s="14">
        <v>3</v>
      </c>
      <c r="E563" s="14" t="str">
        <f t="shared" si="254"/>
        <v>宅209</v>
      </c>
      <c r="F563" s="14">
        <v>22</v>
      </c>
      <c r="G563" s="14" t="s">
        <v>1072</v>
      </c>
      <c r="H563" s="29" t="s">
        <v>1070</v>
      </c>
      <c r="I563" s="18">
        <v>85</v>
      </c>
      <c r="J563" s="19">
        <v>85.07</v>
      </c>
      <c r="K563" s="20">
        <f t="shared" si="228"/>
        <v>888.12</v>
      </c>
      <c r="L563" s="21">
        <f t="shared" si="252"/>
        <v>357.24</v>
      </c>
      <c r="M563" s="21">
        <v>30</v>
      </c>
      <c r="N563" s="21">
        <f t="shared" si="253"/>
        <v>61.2</v>
      </c>
      <c r="O563" s="22">
        <f t="shared" si="229"/>
        <v>1336.56</v>
      </c>
      <c r="P563" s="23">
        <v>600</v>
      </c>
      <c r="Q563" s="26">
        <f t="shared" si="230"/>
        <v>1936.56</v>
      </c>
      <c r="R563" s="27"/>
      <c r="S563" s="27"/>
      <c r="T563" s="28">
        <f t="shared" si="231"/>
        <v>11059</v>
      </c>
      <c r="U563" s="26"/>
    </row>
    <row r="564" spans="1:21">
      <c r="A564" s="14">
        <v>2</v>
      </c>
      <c r="B564" s="14">
        <v>2</v>
      </c>
      <c r="C564" s="14">
        <v>8</v>
      </c>
      <c r="D564" s="14">
        <v>3</v>
      </c>
      <c r="E564" s="14" t="s">
        <v>1073</v>
      </c>
      <c r="F564" s="14">
        <v>8</v>
      </c>
      <c r="G564" s="14" t="s">
        <v>1074</v>
      </c>
      <c r="H564" s="29" t="s">
        <v>1075</v>
      </c>
      <c r="I564" s="18">
        <v>130</v>
      </c>
      <c r="J564" s="19">
        <v>131.09</v>
      </c>
      <c r="K564" s="20">
        <f t="shared" si="228"/>
        <v>1368.6</v>
      </c>
      <c r="L564" s="21">
        <f t="shared" si="251"/>
        <v>471.96</v>
      </c>
      <c r="M564" s="21">
        <v>30</v>
      </c>
      <c r="N564" s="21">
        <f t="shared" si="253"/>
        <v>94.44</v>
      </c>
      <c r="O564" s="22">
        <f t="shared" si="229"/>
        <v>1965</v>
      </c>
      <c r="P564" s="23"/>
      <c r="Q564" s="26">
        <f t="shared" si="230"/>
        <v>1965</v>
      </c>
      <c r="R564" s="27">
        <f>J564+J565+J566-300</f>
        <v>3.19</v>
      </c>
      <c r="S564" s="27">
        <f>ROUND(R564*8053,2)</f>
        <v>25689.07</v>
      </c>
      <c r="T564" s="28">
        <f t="shared" si="231"/>
        <v>17042</v>
      </c>
      <c r="U564" s="26">
        <f>Q564+Q565+Q566+S564+T564+T565+T566</f>
        <v>70869.35</v>
      </c>
    </row>
    <row r="565" spans="1:21">
      <c r="A565" s="14">
        <v>2</v>
      </c>
      <c r="B565" s="14">
        <v>2</v>
      </c>
      <c r="C565" s="14">
        <v>8</v>
      </c>
      <c r="D565" s="14">
        <v>2</v>
      </c>
      <c r="E565" s="14" t="str">
        <f t="shared" si="254"/>
        <v>宅210</v>
      </c>
      <c r="F565" s="14">
        <v>8</v>
      </c>
      <c r="G565" s="14" t="s">
        <v>1076</v>
      </c>
      <c r="H565" s="29" t="s">
        <v>1075</v>
      </c>
      <c r="I565" s="18">
        <v>85</v>
      </c>
      <c r="J565" s="19">
        <v>86.92</v>
      </c>
      <c r="K565" s="20">
        <f t="shared" si="228"/>
        <v>907.44</v>
      </c>
      <c r="L565" s="21">
        <f t="shared" si="251"/>
        <v>312.96</v>
      </c>
      <c r="M565" s="21">
        <v>30</v>
      </c>
      <c r="N565" s="21">
        <f t="shared" si="253"/>
        <v>62.64</v>
      </c>
      <c r="O565" s="22">
        <f t="shared" si="229"/>
        <v>1313.04</v>
      </c>
      <c r="P565" s="23">
        <v>600</v>
      </c>
      <c r="Q565" s="26">
        <f t="shared" si="230"/>
        <v>1913.04</v>
      </c>
      <c r="R565" s="27"/>
      <c r="S565" s="27"/>
      <c r="T565" s="28">
        <f t="shared" si="231"/>
        <v>11300</v>
      </c>
      <c r="U565" s="26"/>
    </row>
    <row r="566" spans="1:21">
      <c r="A566" s="14">
        <v>2</v>
      </c>
      <c r="B566" s="14">
        <v>1</v>
      </c>
      <c r="C566" s="14">
        <v>11</v>
      </c>
      <c r="D566" s="14">
        <v>3</v>
      </c>
      <c r="E566" s="14" t="str">
        <f t="shared" si="254"/>
        <v>宅210</v>
      </c>
      <c r="F566" s="14">
        <v>11</v>
      </c>
      <c r="G566" s="14" t="s">
        <v>1077</v>
      </c>
      <c r="H566" s="29" t="s">
        <v>1078</v>
      </c>
      <c r="I566" s="18">
        <v>85</v>
      </c>
      <c r="J566" s="19">
        <v>85.18</v>
      </c>
      <c r="K566" s="20">
        <f t="shared" si="228"/>
        <v>889.32</v>
      </c>
      <c r="L566" s="21">
        <f t="shared" si="251"/>
        <v>306.6</v>
      </c>
      <c r="M566" s="21">
        <v>30</v>
      </c>
      <c r="N566" s="21">
        <f t="shared" si="253"/>
        <v>61.32</v>
      </c>
      <c r="O566" s="22">
        <f t="shared" si="229"/>
        <v>1287.24</v>
      </c>
      <c r="P566" s="23">
        <v>600</v>
      </c>
      <c r="Q566" s="26">
        <f t="shared" si="230"/>
        <v>1887.24</v>
      </c>
      <c r="R566" s="27"/>
      <c r="S566" s="27"/>
      <c r="T566" s="28">
        <f t="shared" si="231"/>
        <v>11073</v>
      </c>
      <c r="U566" s="26"/>
    </row>
    <row r="567" spans="1:21">
      <c r="A567" s="14">
        <v>3</v>
      </c>
      <c r="B567" s="14">
        <v>1</v>
      </c>
      <c r="C567" s="14">
        <v>2</v>
      </c>
      <c r="D567" s="14">
        <v>1</v>
      </c>
      <c r="E567" s="14" t="s">
        <v>1079</v>
      </c>
      <c r="F567" s="14">
        <v>2</v>
      </c>
      <c r="G567" s="14" t="s">
        <v>1080</v>
      </c>
      <c r="H567" s="29" t="s">
        <v>1081</v>
      </c>
      <c r="I567" s="18">
        <v>130</v>
      </c>
      <c r="J567" s="19">
        <v>129.77</v>
      </c>
      <c r="K567" s="20">
        <f t="shared" si="228"/>
        <v>1354.8</v>
      </c>
      <c r="L567" s="21">
        <f t="shared" si="251"/>
        <v>467.16</v>
      </c>
      <c r="M567" s="21">
        <v>30</v>
      </c>
      <c r="N567" s="21"/>
      <c r="O567" s="22">
        <f t="shared" si="229"/>
        <v>1851.96</v>
      </c>
      <c r="P567" s="23"/>
      <c r="Q567" s="26">
        <f t="shared" si="230"/>
        <v>1851.96</v>
      </c>
      <c r="R567" s="27">
        <f>J567+J568+J569-300</f>
        <v>0.139999999999986</v>
      </c>
      <c r="S567" s="27">
        <f>ROUND(R567*8053,2)</f>
        <v>1127.42</v>
      </c>
      <c r="T567" s="28">
        <f t="shared" si="231"/>
        <v>16870</v>
      </c>
      <c r="U567" s="26">
        <f>Q567+Q568+Q569+S567+T567+T568+T569</f>
        <v>45649.34</v>
      </c>
    </row>
    <row r="568" spans="1:21">
      <c r="A568" s="14">
        <v>3</v>
      </c>
      <c r="B568" s="14">
        <v>1</v>
      </c>
      <c r="C568" s="14">
        <v>2</v>
      </c>
      <c r="D568" s="14">
        <v>2</v>
      </c>
      <c r="E568" s="14" t="str">
        <f t="shared" ref="E568:E572" si="255">E567</f>
        <v>宅212</v>
      </c>
      <c r="F568" s="14">
        <v>2</v>
      </c>
      <c r="G568" s="14" t="s">
        <v>1082</v>
      </c>
      <c r="H568" s="29" t="s">
        <v>1081</v>
      </c>
      <c r="I568" s="18">
        <v>85</v>
      </c>
      <c r="J568" s="19">
        <v>86.04</v>
      </c>
      <c r="K568" s="20">
        <f t="shared" si="228"/>
        <v>898.2</v>
      </c>
      <c r="L568" s="21">
        <f t="shared" si="251"/>
        <v>309.72</v>
      </c>
      <c r="M568" s="21">
        <v>30</v>
      </c>
      <c r="N568" s="21"/>
      <c r="O568" s="22">
        <f t="shared" si="229"/>
        <v>1237.92</v>
      </c>
      <c r="P568" s="23">
        <v>600</v>
      </c>
      <c r="Q568" s="26">
        <f t="shared" si="230"/>
        <v>1837.92</v>
      </c>
      <c r="R568" s="27"/>
      <c r="S568" s="27"/>
      <c r="T568" s="28">
        <f t="shared" si="231"/>
        <v>11185</v>
      </c>
      <c r="U568" s="26"/>
    </row>
    <row r="569" spans="1:21">
      <c r="A569" s="14">
        <v>3</v>
      </c>
      <c r="B569" s="14">
        <v>1</v>
      </c>
      <c r="C569" s="14">
        <v>2</v>
      </c>
      <c r="D569" s="14">
        <v>3</v>
      </c>
      <c r="E569" s="14" t="str">
        <f t="shared" si="255"/>
        <v>宅212</v>
      </c>
      <c r="F569" s="14">
        <v>2</v>
      </c>
      <c r="G569" s="14" t="s">
        <v>1083</v>
      </c>
      <c r="H569" s="29" t="s">
        <v>1081</v>
      </c>
      <c r="I569" s="18">
        <v>85</v>
      </c>
      <c r="J569" s="19">
        <v>84.33</v>
      </c>
      <c r="K569" s="20">
        <f t="shared" si="228"/>
        <v>880.44</v>
      </c>
      <c r="L569" s="21">
        <f t="shared" si="251"/>
        <v>303.6</v>
      </c>
      <c r="M569" s="21">
        <v>30</v>
      </c>
      <c r="N569" s="21"/>
      <c r="O569" s="22">
        <f t="shared" si="229"/>
        <v>1214.04</v>
      </c>
      <c r="P569" s="23">
        <v>600</v>
      </c>
      <c r="Q569" s="26">
        <f t="shared" si="230"/>
        <v>1814.04</v>
      </c>
      <c r="R569" s="27"/>
      <c r="S569" s="27"/>
      <c r="T569" s="28">
        <f t="shared" si="231"/>
        <v>10963</v>
      </c>
      <c r="U569" s="26"/>
    </row>
    <row r="570" spans="1:21">
      <c r="A570" s="14">
        <v>5</v>
      </c>
      <c r="B570" s="14">
        <v>1</v>
      </c>
      <c r="C570" s="14">
        <v>2</v>
      </c>
      <c r="D570" s="14">
        <v>1</v>
      </c>
      <c r="E570" s="14" t="s">
        <v>1084</v>
      </c>
      <c r="F570" s="14">
        <v>2</v>
      </c>
      <c r="G570" s="14" t="s">
        <v>1085</v>
      </c>
      <c r="H570" s="29" t="s">
        <v>1086</v>
      </c>
      <c r="I570" s="18">
        <v>130</v>
      </c>
      <c r="J570" s="19">
        <v>130.98</v>
      </c>
      <c r="K570" s="20">
        <f t="shared" si="228"/>
        <v>1367.4</v>
      </c>
      <c r="L570" s="21">
        <f t="shared" si="251"/>
        <v>471.48</v>
      </c>
      <c r="M570" s="21">
        <v>30</v>
      </c>
      <c r="N570" s="21"/>
      <c r="O570" s="22">
        <f t="shared" si="229"/>
        <v>1868.88</v>
      </c>
      <c r="P570" s="23"/>
      <c r="Q570" s="26">
        <f t="shared" si="230"/>
        <v>1868.88</v>
      </c>
      <c r="R570" s="27">
        <f>J570+J571+J572-300</f>
        <v>1.35000000000002</v>
      </c>
      <c r="S570" s="27">
        <f>ROUND(R570*8053,2)</f>
        <v>10871.55</v>
      </c>
      <c r="T570" s="28">
        <f t="shared" si="231"/>
        <v>17027</v>
      </c>
      <c r="U570" s="26">
        <f>Q570+Q571+Q572+S570+T570+T571+T572</f>
        <v>55628.11</v>
      </c>
    </row>
    <row r="571" spans="1:21">
      <c r="A571" s="14">
        <v>3</v>
      </c>
      <c r="B571" s="14">
        <v>2</v>
      </c>
      <c r="C571" s="14">
        <v>9</v>
      </c>
      <c r="D571" s="14">
        <v>1</v>
      </c>
      <c r="E571" s="14" t="str">
        <f t="shared" si="255"/>
        <v>宅214</v>
      </c>
      <c r="F571" s="14">
        <v>9</v>
      </c>
      <c r="G571" s="14" t="s">
        <v>1087</v>
      </c>
      <c r="H571" s="29" t="s">
        <v>1086</v>
      </c>
      <c r="I571" s="18">
        <v>85</v>
      </c>
      <c r="J571" s="19">
        <v>84.33</v>
      </c>
      <c r="K571" s="20">
        <f t="shared" si="228"/>
        <v>880.44</v>
      </c>
      <c r="L571" s="21">
        <f t="shared" si="251"/>
        <v>303.6</v>
      </c>
      <c r="M571" s="21">
        <v>30</v>
      </c>
      <c r="N571" s="21">
        <f>ROUND(J571*0.06,2)*12</f>
        <v>60.72</v>
      </c>
      <c r="O571" s="22">
        <f t="shared" si="229"/>
        <v>1274.76</v>
      </c>
      <c r="P571" s="23">
        <v>600</v>
      </c>
      <c r="Q571" s="26">
        <f t="shared" si="230"/>
        <v>1874.76</v>
      </c>
      <c r="R571" s="27"/>
      <c r="S571" s="27"/>
      <c r="T571" s="28">
        <f t="shared" si="231"/>
        <v>10963</v>
      </c>
      <c r="U571" s="26"/>
    </row>
    <row r="572" spans="1:21">
      <c r="A572" s="14">
        <v>3</v>
      </c>
      <c r="B572" s="14">
        <v>1</v>
      </c>
      <c r="C572" s="14">
        <v>1</v>
      </c>
      <c r="D572" s="14">
        <v>2</v>
      </c>
      <c r="E572" s="14" t="str">
        <f t="shared" si="255"/>
        <v>宅214</v>
      </c>
      <c r="F572" s="14">
        <v>1</v>
      </c>
      <c r="G572" s="14" t="s">
        <v>1088</v>
      </c>
      <c r="H572" s="29" t="s">
        <v>1086</v>
      </c>
      <c r="I572" s="18">
        <v>85</v>
      </c>
      <c r="J572" s="19">
        <v>86.04</v>
      </c>
      <c r="K572" s="20">
        <f t="shared" si="228"/>
        <v>898.2</v>
      </c>
      <c r="L572" s="21">
        <f t="shared" si="251"/>
        <v>309.72</v>
      </c>
      <c r="M572" s="21">
        <v>30</v>
      </c>
      <c r="N572" s="21"/>
      <c r="O572" s="22">
        <f t="shared" si="229"/>
        <v>1237.92</v>
      </c>
      <c r="P572" s="23">
        <v>600</v>
      </c>
      <c r="Q572" s="26">
        <f t="shared" si="230"/>
        <v>1837.92</v>
      </c>
      <c r="R572" s="27"/>
      <c r="S572" s="27"/>
      <c r="T572" s="28">
        <f t="shared" si="231"/>
        <v>11185</v>
      </c>
      <c r="U572" s="26"/>
    </row>
    <row r="573" spans="1:21">
      <c r="A573" s="14">
        <v>3</v>
      </c>
      <c r="B573" s="14">
        <v>1</v>
      </c>
      <c r="C573" s="14">
        <v>14</v>
      </c>
      <c r="D573" s="14">
        <v>1</v>
      </c>
      <c r="E573" s="14" t="s">
        <v>1089</v>
      </c>
      <c r="F573" s="14">
        <v>14</v>
      </c>
      <c r="G573" s="14" t="s">
        <v>1090</v>
      </c>
      <c r="H573" s="29" t="s">
        <v>1091</v>
      </c>
      <c r="I573" s="18">
        <v>130</v>
      </c>
      <c r="J573" s="19">
        <v>129.77</v>
      </c>
      <c r="K573" s="20">
        <f t="shared" si="228"/>
        <v>1354.8</v>
      </c>
      <c r="L573" s="21">
        <f>ROUND(J573*0.35,2)*12</f>
        <v>545.04</v>
      </c>
      <c r="M573" s="21">
        <v>30</v>
      </c>
      <c r="N573" s="21">
        <f>ROUND(J573*0.06,2)*12</f>
        <v>93.48</v>
      </c>
      <c r="O573" s="22">
        <f t="shared" si="229"/>
        <v>2023.32</v>
      </c>
      <c r="P573" s="23"/>
      <c r="Q573" s="26">
        <f t="shared" si="230"/>
        <v>2023.32</v>
      </c>
      <c r="R573" s="27">
        <f>J573+J574+J575-300</f>
        <v>0.139999999999986</v>
      </c>
      <c r="S573" s="27">
        <f>ROUND(R573*8053,2)</f>
        <v>1127.42</v>
      </c>
      <c r="T573" s="28">
        <f t="shared" si="231"/>
        <v>16870</v>
      </c>
      <c r="U573" s="26">
        <f>Q573+Q574+Q575+S573+T573+T574+T575</f>
        <v>46045.58</v>
      </c>
    </row>
    <row r="574" spans="1:21">
      <c r="A574" s="14">
        <v>3</v>
      </c>
      <c r="B574" s="14">
        <v>1</v>
      </c>
      <c r="C574" s="14">
        <v>14</v>
      </c>
      <c r="D574" s="14">
        <v>2</v>
      </c>
      <c r="E574" s="14" t="str">
        <f>E573</f>
        <v>宅215</v>
      </c>
      <c r="F574" s="14">
        <v>14</v>
      </c>
      <c r="G574" s="14" t="s">
        <v>1092</v>
      </c>
      <c r="H574" s="29" t="s">
        <v>1091</v>
      </c>
      <c r="I574" s="18">
        <v>85</v>
      </c>
      <c r="J574" s="19">
        <v>86.04</v>
      </c>
      <c r="K574" s="20">
        <f t="shared" si="228"/>
        <v>898.2</v>
      </c>
      <c r="L574" s="21">
        <f>ROUND(J574*0.35,2)*12</f>
        <v>361.32</v>
      </c>
      <c r="M574" s="21">
        <v>30</v>
      </c>
      <c r="N574" s="21">
        <f>ROUND(J574*0.06,2)*12</f>
        <v>61.92</v>
      </c>
      <c r="O574" s="22">
        <f t="shared" si="229"/>
        <v>1351.44</v>
      </c>
      <c r="P574" s="23">
        <v>600</v>
      </c>
      <c r="Q574" s="26">
        <f t="shared" si="230"/>
        <v>1951.44</v>
      </c>
      <c r="R574" s="27"/>
      <c r="S574" s="27"/>
      <c r="T574" s="28">
        <f t="shared" si="231"/>
        <v>11185</v>
      </c>
      <c r="U574" s="26"/>
    </row>
    <row r="575" spans="1:21">
      <c r="A575" s="14">
        <v>3</v>
      </c>
      <c r="B575" s="14">
        <v>1</v>
      </c>
      <c r="C575" s="14">
        <v>14</v>
      </c>
      <c r="D575" s="14">
        <v>3</v>
      </c>
      <c r="E575" s="14" t="str">
        <f>E574</f>
        <v>宅215</v>
      </c>
      <c r="F575" s="14">
        <v>14</v>
      </c>
      <c r="G575" s="14" t="s">
        <v>1093</v>
      </c>
      <c r="H575" s="29" t="s">
        <v>1091</v>
      </c>
      <c r="I575" s="18">
        <v>85</v>
      </c>
      <c r="J575" s="19">
        <v>84.33</v>
      </c>
      <c r="K575" s="20">
        <f t="shared" si="228"/>
        <v>880.44</v>
      </c>
      <c r="L575" s="21">
        <f>ROUND(J575*0.35,2)*12</f>
        <v>354.24</v>
      </c>
      <c r="M575" s="21">
        <v>30</v>
      </c>
      <c r="N575" s="21">
        <f>ROUND(J575*0.06,2)*12</f>
        <v>60.72</v>
      </c>
      <c r="O575" s="22">
        <f t="shared" si="229"/>
        <v>1325.4</v>
      </c>
      <c r="P575" s="23">
        <v>600</v>
      </c>
      <c r="Q575" s="26">
        <f t="shared" si="230"/>
        <v>1925.4</v>
      </c>
      <c r="R575" s="27"/>
      <c r="S575" s="27"/>
      <c r="T575" s="28">
        <f t="shared" si="231"/>
        <v>10963</v>
      </c>
      <c r="U575" s="26"/>
    </row>
  </sheetData>
  <mergeCells count="574">
    <mergeCell ref="A1:U1"/>
    <mergeCell ref="R3:R5"/>
    <mergeCell ref="R6:R8"/>
    <mergeCell ref="R9:R11"/>
    <mergeCell ref="R12:R14"/>
    <mergeCell ref="R15:R17"/>
    <mergeCell ref="R18:R20"/>
    <mergeCell ref="R21:R23"/>
    <mergeCell ref="R24:R26"/>
    <mergeCell ref="R27:R29"/>
    <mergeCell ref="R30:R32"/>
    <mergeCell ref="R33:R35"/>
    <mergeCell ref="R36:R38"/>
    <mergeCell ref="R39:R41"/>
    <mergeCell ref="R42:R44"/>
    <mergeCell ref="R45:R47"/>
    <mergeCell ref="R48:R50"/>
    <mergeCell ref="R51:R53"/>
    <mergeCell ref="R54:R56"/>
    <mergeCell ref="R57:R59"/>
    <mergeCell ref="R60:R62"/>
    <mergeCell ref="R63:R65"/>
    <mergeCell ref="R66:R68"/>
    <mergeCell ref="R69:R71"/>
    <mergeCell ref="R72:R74"/>
    <mergeCell ref="R75:R77"/>
    <mergeCell ref="R78:R80"/>
    <mergeCell ref="R81:R83"/>
    <mergeCell ref="R84:R86"/>
    <mergeCell ref="R87:R89"/>
    <mergeCell ref="R90:R92"/>
    <mergeCell ref="R93:R95"/>
    <mergeCell ref="R96:R98"/>
    <mergeCell ref="R99:R101"/>
    <mergeCell ref="R102:R104"/>
    <mergeCell ref="R105:R107"/>
    <mergeCell ref="R108:R110"/>
    <mergeCell ref="R111:R113"/>
    <mergeCell ref="R114:R116"/>
    <mergeCell ref="R117:R119"/>
    <mergeCell ref="R120:R122"/>
    <mergeCell ref="R123:R125"/>
    <mergeCell ref="R126:R128"/>
    <mergeCell ref="R129:R131"/>
    <mergeCell ref="R132:R134"/>
    <mergeCell ref="R135:R137"/>
    <mergeCell ref="R138:R140"/>
    <mergeCell ref="R141:R143"/>
    <mergeCell ref="R144:R146"/>
    <mergeCell ref="R147:R149"/>
    <mergeCell ref="R150:R152"/>
    <mergeCell ref="R153:R155"/>
    <mergeCell ref="R156:R158"/>
    <mergeCell ref="R159:R161"/>
    <mergeCell ref="R162:R164"/>
    <mergeCell ref="R165:R167"/>
    <mergeCell ref="R168:R170"/>
    <mergeCell ref="R171:R173"/>
    <mergeCell ref="R174:R176"/>
    <mergeCell ref="R177:R179"/>
    <mergeCell ref="R180:R182"/>
    <mergeCell ref="R183:R185"/>
    <mergeCell ref="R186:R188"/>
    <mergeCell ref="R189:R191"/>
    <mergeCell ref="R192:R194"/>
    <mergeCell ref="R195:R197"/>
    <mergeCell ref="R198:R200"/>
    <mergeCell ref="R201:R203"/>
    <mergeCell ref="R204:R206"/>
    <mergeCell ref="R207:R209"/>
    <mergeCell ref="R210:R212"/>
    <mergeCell ref="R213:R215"/>
    <mergeCell ref="R216:R218"/>
    <mergeCell ref="R219:R221"/>
    <mergeCell ref="R222:R224"/>
    <mergeCell ref="R225:R227"/>
    <mergeCell ref="R228:R230"/>
    <mergeCell ref="R231:R233"/>
    <mergeCell ref="R234:R236"/>
    <mergeCell ref="R237:R239"/>
    <mergeCell ref="R240:R242"/>
    <mergeCell ref="R243:R245"/>
    <mergeCell ref="R246:R248"/>
    <mergeCell ref="R249:R251"/>
    <mergeCell ref="R252:R254"/>
    <mergeCell ref="R255:R257"/>
    <mergeCell ref="R258:R260"/>
    <mergeCell ref="R261:R263"/>
    <mergeCell ref="R264:R266"/>
    <mergeCell ref="R267:R269"/>
    <mergeCell ref="R270:R272"/>
    <mergeCell ref="R273:R275"/>
    <mergeCell ref="R276:R278"/>
    <mergeCell ref="R279:R281"/>
    <mergeCell ref="R282:R284"/>
    <mergeCell ref="R285:R287"/>
    <mergeCell ref="R288:R290"/>
    <mergeCell ref="R291:R293"/>
    <mergeCell ref="R294:R296"/>
    <mergeCell ref="R297:R299"/>
    <mergeCell ref="R300:R302"/>
    <mergeCell ref="R303:R305"/>
    <mergeCell ref="R306:R308"/>
    <mergeCell ref="R309:R311"/>
    <mergeCell ref="R312:R314"/>
    <mergeCell ref="R315:R317"/>
    <mergeCell ref="R318:R320"/>
    <mergeCell ref="R321:R323"/>
    <mergeCell ref="R324:R326"/>
    <mergeCell ref="R327:R329"/>
    <mergeCell ref="R330:R332"/>
    <mergeCell ref="R333:R335"/>
    <mergeCell ref="R336:R338"/>
    <mergeCell ref="R339:R341"/>
    <mergeCell ref="R342:R344"/>
    <mergeCell ref="R345:R347"/>
    <mergeCell ref="R348:R350"/>
    <mergeCell ref="R351:R353"/>
    <mergeCell ref="R354:R356"/>
    <mergeCell ref="R357:R359"/>
    <mergeCell ref="R360:R362"/>
    <mergeCell ref="R363:R365"/>
    <mergeCell ref="R366:R368"/>
    <mergeCell ref="R369:R371"/>
    <mergeCell ref="R372:R374"/>
    <mergeCell ref="R375:R377"/>
    <mergeCell ref="R378:R380"/>
    <mergeCell ref="R381:R383"/>
    <mergeCell ref="R384:R386"/>
    <mergeCell ref="R387:R389"/>
    <mergeCell ref="R390:R392"/>
    <mergeCell ref="R393:R395"/>
    <mergeCell ref="R396:R398"/>
    <mergeCell ref="R399:R401"/>
    <mergeCell ref="R402:R404"/>
    <mergeCell ref="R405:R407"/>
    <mergeCell ref="R408:R410"/>
    <mergeCell ref="R411:R413"/>
    <mergeCell ref="R414:R416"/>
    <mergeCell ref="R417:R419"/>
    <mergeCell ref="R420:R422"/>
    <mergeCell ref="R423:R425"/>
    <mergeCell ref="R426:R428"/>
    <mergeCell ref="R429:R431"/>
    <mergeCell ref="R432:R434"/>
    <mergeCell ref="R435:R437"/>
    <mergeCell ref="R438:R440"/>
    <mergeCell ref="R441:R443"/>
    <mergeCell ref="R444:R446"/>
    <mergeCell ref="R447:R449"/>
    <mergeCell ref="R450:R452"/>
    <mergeCell ref="R453:R455"/>
    <mergeCell ref="R456:R458"/>
    <mergeCell ref="R459:R461"/>
    <mergeCell ref="R462:R464"/>
    <mergeCell ref="R465:R467"/>
    <mergeCell ref="R468:R470"/>
    <mergeCell ref="R471:R473"/>
    <mergeCell ref="R474:R476"/>
    <mergeCell ref="R477:R479"/>
    <mergeCell ref="R480:R482"/>
    <mergeCell ref="R483:R485"/>
    <mergeCell ref="R486:R488"/>
    <mergeCell ref="R489:R491"/>
    <mergeCell ref="R492:R494"/>
    <mergeCell ref="R495:R497"/>
    <mergeCell ref="R498:R500"/>
    <mergeCell ref="R501:R503"/>
    <mergeCell ref="R504:R506"/>
    <mergeCell ref="R507:R509"/>
    <mergeCell ref="R510:R512"/>
    <mergeCell ref="R513:R515"/>
    <mergeCell ref="R516:R518"/>
    <mergeCell ref="R519:R521"/>
    <mergeCell ref="R522:R524"/>
    <mergeCell ref="R525:R527"/>
    <mergeCell ref="R528:R530"/>
    <mergeCell ref="R531:R533"/>
    <mergeCell ref="R534:R536"/>
    <mergeCell ref="R537:R539"/>
    <mergeCell ref="R540:R542"/>
    <mergeCell ref="R543:R545"/>
    <mergeCell ref="R546:R548"/>
    <mergeCell ref="R549:R551"/>
    <mergeCell ref="R552:R554"/>
    <mergeCell ref="R555:R557"/>
    <mergeCell ref="R558:R560"/>
    <mergeCell ref="R561:R563"/>
    <mergeCell ref="R564:R566"/>
    <mergeCell ref="R567:R569"/>
    <mergeCell ref="R570:R572"/>
    <mergeCell ref="R573:R575"/>
    <mergeCell ref="S3:S5"/>
    <mergeCell ref="S6:S8"/>
    <mergeCell ref="S9:S11"/>
    <mergeCell ref="S12:S14"/>
    <mergeCell ref="S15:S17"/>
    <mergeCell ref="S18:S20"/>
    <mergeCell ref="S21:S23"/>
    <mergeCell ref="S24:S26"/>
    <mergeCell ref="S27:S29"/>
    <mergeCell ref="S30:S32"/>
    <mergeCell ref="S33:S35"/>
    <mergeCell ref="S36:S38"/>
    <mergeCell ref="S39:S41"/>
    <mergeCell ref="S42:S44"/>
    <mergeCell ref="S45:S47"/>
    <mergeCell ref="S48:S50"/>
    <mergeCell ref="S51:S53"/>
    <mergeCell ref="S54:S56"/>
    <mergeCell ref="S57:S59"/>
    <mergeCell ref="S60:S62"/>
    <mergeCell ref="S63:S65"/>
    <mergeCell ref="S66:S68"/>
    <mergeCell ref="S69:S71"/>
    <mergeCell ref="S72:S74"/>
    <mergeCell ref="S75:S77"/>
    <mergeCell ref="S78:S80"/>
    <mergeCell ref="S81:S83"/>
    <mergeCell ref="S84:S86"/>
    <mergeCell ref="S87:S89"/>
    <mergeCell ref="S90:S92"/>
    <mergeCell ref="S93:S95"/>
    <mergeCell ref="S96:S98"/>
    <mergeCell ref="S99:S101"/>
    <mergeCell ref="S102:S104"/>
    <mergeCell ref="S105:S107"/>
    <mergeCell ref="S108:S110"/>
    <mergeCell ref="S111:S113"/>
    <mergeCell ref="S114:S116"/>
    <mergeCell ref="S117:S119"/>
    <mergeCell ref="S120:S122"/>
    <mergeCell ref="S123:S125"/>
    <mergeCell ref="S126:S128"/>
    <mergeCell ref="S129:S131"/>
    <mergeCell ref="S132:S134"/>
    <mergeCell ref="S135:S137"/>
    <mergeCell ref="S138:S140"/>
    <mergeCell ref="S141:S143"/>
    <mergeCell ref="S144:S146"/>
    <mergeCell ref="S147:S149"/>
    <mergeCell ref="S150:S152"/>
    <mergeCell ref="S153:S155"/>
    <mergeCell ref="S156:S158"/>
    <mergeCell ref="S159:S161"/>
    <mergeCell ref="S162:S164"/>
    <mergeCell ref="S165:S167"/>
    <mergeCell ref="S168:S170"/>
    <mergeCell ref="S171:S173"/>
    <mergeCell ref="S174:S176"/>
    <mergeCell ref="S177:S179"/>
    <mergeCell ref="S180:S182"/>
    <mergeCell ref="S183:S185"/>
    <mergeCell ref="S186:S188"/>
    <mergeCell ref="S189:S191"/>
    <mergeCell ref="S192:S194"/>
    <mergeCell ref="S195:S197"/>
    <mergeCell ref="S198:S200"/>
    <mergeCell ref="S201:S203"/>
    <mergeCell ref="S204:S206"/>
    <mergeCell ref="S207:S209"/>
    <mergeCell ref="S210:S212"/>
    <mergeCell ref="S213:S215"/>
    <mergeCell ref="S216:S218"/>
    <mergeCell ref="S219:S221"/>
    <mergeCell ref="S222:S224"/>
    <mergeCell ref="S225:S227"/>
    <mergeCell ref="S228:S230"/>
    <mergeCell ref="S231:S233"/>
    <mergeCell ref="S234:S236"/>
    <mergeCell ref="S237:S239"/>
    <mergeCell ref="S240:S242"/>
    <mergeCell ref="S243:S245"/>
    <mergeCell ref="S246:S248"/>
    <mergeCell ref="S249:S251"/>
    <mergeCell ref="S252:S254"/>
    <mergeCell ref="S255:S257"/>
    <mergeCell ref="S258:S260"/>
    <mergeCell ref="S261:S263"/>
    <mergeCell ref="S264:S266"/>
    <mergeCell ref="S267:S269"/>
    <mergeCell ref="S270:S272"/>
    <mergeCell ref="S273:S275"/>
    <mergeCell ref="S276:S278"/>
    <mergeCell ref="S279:S281"/>
    <mergeCell ref="S282:S284"/>
    <mergeCell ref="S285:S287"/>
    <mergeCell ref="S288:S290"/>
    <mergeCell ref="S291:S293"/>
    <mergeCell ref="S294:S296"/>
    <mergeCell ref="S297:S299"/>
    <mergeCell ref="S300:S302"/>
    <mergeCell ref="S303:S305"/>
    <mergeCell ref="S306:S308"/>
    <mergeCell ref="S309:S311"/>
    <mergeCell ref="S312:S314"/>
    <mergeCell ref="S315:S317"/>
    <mergeCell ref="S318:S320"/>
    <mergeCell ref="S321:S323"/>
    <mergeCell ref="S324:S326"/>
    <mergeCell ref="S327:S329"/>
    <mergeCell ref="S330:S332"/>
    <mergeCell ref="S333:S335"/>
    <mergeCell ref="S336:S338"/>
    <mergeCell ref="S339:S341"/>
    <mergeCell ref="S342:S344"/>
    <mergeCell ref="S345:S347"/>
    <mergeCell ref="S348:S350"/>
    <mergeCell ref="S351:S353"/>
    <mergeCell ref="S354:S356"/>
    <mergeCell ref="S357:S359"/>
    <mergeCell ref="S360:S362"/>
    <mergeCell ref="S363:S365"/>
    <mergeCell ref="S366:S368"/>
    <mergeCell ref="S369:S371"/>
    <mergeCell ref="S372:S374"/>
    <mergeCell ref="S375:S377"/>
    <mergeCell ref="S378:S380"/>
    <mergeCell ref="S381:S383"/>
    <mergeCell ref="S384:S386"/>
    <mergeCell ref="S387:S389"/>
    <mergeCell ref="S390:S392"/>
    <mergeCell ref="S393:S395"/>
    <mergeCell ref="S396:S398"/>
    <mergeCell ref="S399:S401"/>
    <mergeCell ref="S402:S404"/>
    <mergeCell ref="S405:S407"/>
    <mergeCell ref="S408:S410"/>
    <mergeCell ref="S411:S413"/>
    <mergeCell ref="S414:S416"/>
    <mergeCell ref="S417:S419"/>
    <mergeCell ref="S420:S422"/>
    <mergeCell ref="S423:S425"/>
    <mergeCell ref="S426:S428"/>
    <mergeCell ref="S429:S431"/>
    <mergeCell ref="S432:S434"/>
    <mergeCell ref="S435:S437"/>
    <mergeCell ref="S438:S440"/>
    <mergeCell ref="S441:S443"/>
    <mergeCell ref="S444:S446"/>
    <mergeCell ref="S447:S449"/>
    <mergeCell ref="S450:S452"/>
    <mergeCell ref="S453:S455"/>
    <mergeCell ref="S456:S458"/>
    <mergeCell ref="S459:S461"/>
    <mergeCell ref="S462:S464"/>
    <mergeCell ref="S465:S467"/>
    <mergeCell ref="S468:S470"/>
    <mergeCell ref="S471:S473"/>
    <mergeCell ref="S474:S476"/>
    <mergeCell ref="S477:S479"/>
    <mergeCell ref="S480:S482"/>
    <mergeCell ref="S483:S485"/>
    <mergeCell ref="S486:S488"/>
    <mergeCell ref="S489:S491"/>
    <mergeCell ref="S492:S494"/>
    <mergeCell ref="S495:S497"/>
    <mergeCell ref="S498:S500"/>
    <mergeCell ref="S501:S503"/>
    <mergeCell ref="S504:S506"/>
    <mergeCell ref="S507:S509"/>
    <mergeCell ref="S510:S512"/>
    <mergeCell ref="S513:S515"/>
    <mergeCell ref="S516:S518"/>
    <mergeCell ref="S519:S521"/>
    <mergeCell ref="S522:S524"/>
    <mergeCell ref="S525:S527"/>
    <mergeCell ref="S528:S530"/>
    <mergeCell ref="S531:S533"/>
    <mergeCell ref="S534:S536"/>
    <mergeCell ref="S537:S539"/>
    <mergeCell ref="S540:S542"/>
    <mergeCell ref="S543:S545"/>
    <mergeCell ref="S546:S548"/>
    <mergeCell ref="S549:S551"/>
    <mergeCell ref="S552:S554"/>
    <mergeCell ref="S555:S557"/>
    <mergeCell ref="S558:S560"/>
    <mergeCell ref="S561:S563"/>
    <mergeCell ref="S564:S566"/>
    <mergeCell ref="S567:S569"/>
    <mergeCell ref="S570:S572"/>
    <mergeCell ref="S573:S575"/>
    <mergeCell ref="U3:U5"/>
    <mergeCell ref="U6:U8"/>
    <mergeCell ref="U9:U11"/>
    <mergeCell ref="U12:U14"/>
    <mergeCell ref="U15:U17"/>
    <mergeCell ref="U18:U20"/>
    <mergeCell ref="U21:U23"/>
    <mergeCell ref="U24:U26"/>
    <mergeCell ref="U27:U29"/>
    <mergeCell ref="U30:U32"/>
    <mergeCell ref="U33:U35"/>
    <mergeCell ref="U36:U38"/>
    <mergeCell ref="U39:U41"/>
    <mergeCell ref="U42:U44"/>
    <mergeCell ref="U45:U47"/>
    <mergeCell ref="U48:U50"/>
    <mergeCell ref="U51:U53"/>
    <mergeCell ref="U54:U56"/>
    <mergeCell ref="U57:U59"/>
    <mergeCell ref="U60:U62"/>
    <mergeCell ref="U63:U65"/>
    <mergeCell ref="U66:U68"/>
    <mergeCell ref="U69:U71"/>
    <mergeCell ref="U72:U74"/>
    <mergeCell ref="U75:U77"/>
    <mergeCell ref="U78:U80"/>
    <mergeCell ref="U81:U83"/>
    <mergeCell ref="U84:U86"/>
    <mergeCell ref="U87:U89"/>
    <mergeCell ref="U90:U92"/>
    <mergeCell ref="U93:U95"/>
    <mergeCell ref="U96:U98"/>
    <mergeCell ref="U99:U101"/>
    <mergeCell ref="U102:U104"/>
    <mergeCell ref="U105:U107"/>
    <mergeCell ref="U108:U110"/>
    <mergeCell ref="U111:U113"/>
    <mergeCell ref="U114:U116"/>
    <mergeCell ref="U117:U119"/>
    <mergeCell ref="U120:U122"/>
    <mergeCell ref="U123:U125"/>
    <mergeCell ref="U126:U128"/>
    <mergeCell ref="U129:U131"/>
    <mergeCell ref="U132:U134"/>
    <mergeCell ref="U135:U137"/>
    <mergeCell ref="U138:U140"/>
    <mergeCell ref="U141:U143"/>
    <mergeCell ref="U144:U146"/>
    <mergeCell ref="U147:U149"/>
    <mergeCell ref="U150:U152"/>
    <mergeCell ref="U153:U155"/>
    <mergeCell ref="U156:U158"/>
    <mergeCell ref="U159:U161"/>
    <mergeCell ref="U162:U164"/>
    <mergeCell ref="U165:U167"/>
    <mergeCell ref="U168:U170"/>
    <mergeCell ref="U171:U173"/>
    <mergeCell ref="U174:U176"/>
    <mergeCell ref="U177:U179"/>
    <mergeCell ref="U180:U182"/>
    <mergeCell ref="U183:U185"/>
    <mergeCell ref="U186:U188"/>
    <mergeCell ref="U189:U191"/>
    <mergeCell ref="U192:U194"/>
    <mergeCell ref="U195:U197"/>
    <mergeCell ref="U198:U200"/>
    <mergeCell ref="U201:U203"/>
    <mergeCell ref="U204:U206"/>
    <mergeCell ref="U207:U209"/>
    <mergeCell ref="U210:U212"/>
    <mergeCell ref="U213:U215"/>
    <mergeCell ref="U216:U218"/>
    <mergeCell ref="U219:U221"/>
    <mergeCell ref="U222:U224"/>
    <mergeCell ref="U225:U227"/>
    <mergeCell ref="U228:U230"/>
    <mergeCell ref="U231:U233"/>
    <mergeCell ref="U234:U236"/>
    <mergeCell ref="U237:U239"/>
    <mergeCell ref="U240:U242"/>
    <mergeCell ref="U243:U245"/>
    <mergeCell ref="U246:U248"/>
    <mergeCell ref="U249:U251"/>
    <mergeCell ref="U252:U254"/>
    <mergeCell ref="U255:U257"/>
    <mergeCell ref="U258:U260"/>
    <mergeCell ref="U261:U263"/>
    <mergeCell ref="U264:U266"/>
    <mergeCell ref="U267:U269"/>
    <mergeCell ref="U270:U272"/>
    <mergeCell ref="U273:U275"/>
    <mergeCell ref="U276:U278"/>
    <mergeCell ref="U279:U281"/>
    <mergeCell ref="U282:U284"/>
    <mergeCell ref="U285:U287"/>
    <mergeCell ref="U288:U290"/>
    <mergeCell ref="U291:U293"/>
    <mergeCell ref="U294:U296"/>
    <mergeCell ref="U297:U299"/>
    <mergeCell ref="U300:U302"/>
    <mergeCell ref="U303:U305"/>
    <mergeCell ref="U306:U308"/>
    <mergeCell ref="U309:U311"/>
    <mergeCell ref="U312:U314"/>
    <mergeCell ref="U315:U317"/>
    <mergeCell ref="U318:U320"/>
    <mergeCell ref="U321:U323"/>
    <mergeCell ref="U324:U326"/>
    <mergeCell ref="U327:U329"/>
    <mergeCell ref="U330:U332"/>
    <mergeCell ref="U333:U335"/>
    <mergeCell ref="U336:U338"/>
    <mergeCell ref="U339:U341"/>
    <mergeCell ref="U342:U344"/>
    <mergeCell ref="U345:U347"/>
    <mergeCell ref="U348:U350"/>
    <mergeCell ref="U351:U353"/>
    <mergeCell ref="U354:U356"/>
    <mergeCell ref="U357:U359"/>
    <mergeCell ref="U360:U362"/>
    <mergeCell ref="U363:U365"/>
    <mergeCell ref="U366:U368"/>
    <mergeCell ref="U369:U371"/>
    <mergeCell ref="U372:U374"/>
    <mergeCell ref="U375:U377"/>
    <mergeCell ref="U378:U380"/>
    <mergeCell ref="U381:U383"/>
    <mergeCell ref="U384:U386"/>
    <mergeCell ref="U387:U389"/>
    <mergeCell ref="U390:U392"/>
    <mergeCell ref="U393:U395"/>
    <mergeCell ref="U396:U398"/>
    <mergeCell ref="U399:U401"/>
    <mergeCell ref="U402:U404"/>
    <mergeCell ref="U405:U407"/>
    <mergeCell ref="U408:U410"/>
    <mergeCell ref="U411:U413"/>
    <mergeCell ref="U414:U416"/>
    <mergeCell ref="U417:U419"/>
    <mergeCell ref="U420:U422"/>
    <mergeCell ref="U423:U425"/>
    <mergeCell ref="U426:U428"/>
    <mergeCell ref="U429:U431"/>
    <mergeCell ref="U432:U434"/>
    <mergeCell ref="U435:U437"/>
    <mergeCell ref="U438:U440"/>
    <mergeCell ref="U441:U443"/>
    <mergeCell ref="U444:U446"/>
    <mergeCell ref="U447:U449"/>
    <mergeCell ref="U450:U452"/>
    <mergeCell ref="U453:U455"/>
    <mergeCell ref="U456:U458"/>
    <mergeCell ref="U459:U461"/>
    <mergeCell ref="U462:U464"/>
    <mergeCell ref="U465:U467"/>
    <mergeCell ref="U468:U470"/>
    <mergeCell ref="U471:U473"/>
    <mergeCell ref="U474:U476"/>
    <mergeCell ref="U477:U479"/>
    <mergeCell ref="U480:U482"/>
    <mergeCell ref="U483:U485"/>
    <mergeCell ref="U486:U488"/>
    <mergeCell ref="U489:U491"/>
    <mergeCell ref="U492:U494"/>
    <mergeCell ref="U495:U497"/>
    <mergeCell ref="U498:U500"/>
    <mergeCell ref="U501:U503"/>
    <mergeCell ref="U504:U506"/>
    <mergeCell ref="U507:U509"/>
    <mergeCell ref="U510:U512"/>
    <mergeCell ref="U513:U515"/>
    <mergeCell ref="U516:U518"/>
    <mergeCell ref="U519:U521"/>
    <mergeCell ref="U522:U524"/>
    <mergeCell ref="U525:U527"/>
    <mergeCell ref="U528:U530"/>
    <mergeCell ref="U531:U533"/>
    <mergeCell ref="U534:U536"/>
    <mergeCell ref="U537:U539"/>
    <mergeCell ref="U540:U542"/>
    <mergeCell ref="U543:U545"/>
    <mergeCell ref="U546:U548"/>
    <mergeCell ref="U549:U551"/>
    <mergeCell ref="U552:U554"/>
    <mergeCell ref="U555:U557"/>
    <mergeCell ref="U558:U560"/>
    <mergeCell ref="U561:U563"/>
    <mergeCell ref="U564:U566"/>
    <mergeCell ref="U567:U569"/>
    <mergeCell ref="U570:U572"/>
    <mergeCell ref="U573:U575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Lenovo-Z</dc:creator>
  <cp:lastModifiedBy>意在笔先</cp:lastModifiedBy>
  <dcterms:created xsi:type="dcterms:W3CDTF">2023-05-12T11:15:00Z</dcterms:created>
  <dcterms:modified xsi:type="dcterms:W3CDTF">2024-01-30T06:42:52Z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1C1244D62DCB43E1869BBD1DD2CCEE13_12</vt:lpwstr>
  </property>
</Properties>
</file>